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20"/>
  </bookViews>
  <sheets>
    <sheet name="ECO-Papiertaschen" sheetId="1" r:id="rId1"/>
    <sheet name="Briefumschläge" sheetId="3" r:id="rId2"/>
  </sheets>
  <calcPr calcId="152511"/>
</workbook>
</file>

<file path=xl/calcChain.xml><?xml version="1.0" encoding="utf-8"?>
<calcChain xmlns="http://schemas.openxmlformats.org/spreadsheetml/2006/main">
  <c r="AG44" i="1" l="1"/>
  <c r="AF44" i="1" s="1"/>
  <c r="S44" i="1" s="1"/>
  <c r="X44" i="1"/>
  <c r="Q44" i="1"/>
  <c r="M44" i="1"/>
  <c r="AG43" i="1"/>
  <c r="R43" i="1" s="1"/>
  <c r="AF43" i="1"/>
  <c r="S43" i="1" s="1"/>
  <c r="X43" i="1"/>
  <c r="Q43" i="1"/>
  <c r="M43" i="1"/>
  <c r="AG42" i="1"/>
  <c r="R42" i="1" s="1"/>
  <c r="X42" i="1"/>
  <c r="Q42" i="1"/>
  <c r="M42" i="1"/>
  <c r="AG41" i="1"/>
  <c r="R41" i="1" s="1"/>
  <c r="X41" i="1"/>
  <c r="S41" i="1"/>
  <c r="Q41" i="1"/>
  <c r="M41" i="1"/>
  <c r="AG40" i="1"/>
  <c r="AF40" i="1" s="1"/>
  <c r="S40" i="1" s="1"/>
  <c r="X40" i="1"/>
  <c r="R40" i="1"/>
  <c r="Q40" i="1"/>
  <c r="M40" i="1"/>
  <c r="AG39" i="1"/>
  <c r="AF39" i="1" s="1"/>
  <c r="S39" i="1" s="1"/>
  <c r="X39" i="1"/>
  <c r="Q39" i="1"/>
  <c r="M39" i="1"/>
  <c r="AG38" i="1"/>
  <c r="AF38" i="1" s="1"/>
  <c r="S38" i="1" s="1"/>
  <c r="X38" i="1"/>
  <c r="Q38" i="1"/>
  <c r="M38" i="1"/>
  <c r="AG37" i="1"/>
  <c r="AF37" i="1" s="1"/>
  <c r="S37" i="1" s="1"/>
  <c r="X37" i="1"/>
  <c r="Q37" i="1"/>
  <c r="M37" i="1"/>
  <c r="AG36" i="1"/>
  <c r="R36" i="1" s="1"/>
  <c r="X36" i="1"/>
  <c r="S36" i="1"/>
  <c r="Q36" i="1"/>
  <c r="M36" i="1"/>
  <c r="R39" i="1" l="1"/>
  <c r="R38" i="1"/>
  <c r="AF42" i="1"/>
  <c r="S42" i="1" s="1"/>
  <c r="R44" i="1"/>
  <c r="R37" i="1"/>
  <c r="AG31" i="1" l="1"/>
  <c r="R31" i="1" s="1"/>
  <c r="AG28" i="1" l="1"/>
  <c r="AF28" i="1" s="1"/>
  <c r="S28" i="1" s="1"/>
  <c r="X28" i="1"/>
  <c r="Q28" i="1"/>
  <c r="M28" i="1"/>
  <c r="R28" i="1" l="1"/>
  <c r="AG34" i="1"/>
  <c r="AF34" i="1" s="1"/>
  <c r="S34" i="1" s="1"/>
  <c r="X34" i="1"/>
  <c r="Q34" i="1"/>
  <c r="M34" i="1"/>
  <c r="AG33" i="1"/>
  <c r="AF33" i="1" s="1"/>
  <c r="S33" i="1" s="1"/>
  <c r="X33" i="1"/>
  <c r="Q33" i="1"/>
  <c r="M33" i="1"/>
  <c r="AG32" i="1"/>
  <c r="AF32" i="1" s="1"/>
  <c r="S32" i="1" s="1"/>
  <c r="X32" i="1"/>
  <c r="Q32" i="1"/>
  <c r="M32" i="1"/>
  <c r="X31" i="1"/>
  <c r="Q31" i="1"/>
  <c r="M31" i="1"/>
  <c r="R34" i="1" l="1"/>
  <c r="AF31" i="1"/>
  <c r="S31" i="1" s="1"/>
  <c r="R32" i="1"/>
  <c r="R33" i="1"/>
  <c r="Q29" i="1"/>
  <c r="M17" i="1"/>
  <c r="AG29" i="1"/>
  <c r="R29" i="1" s="1"/>
  <c r="X29" i="1"/>
  <c r="M29" i="1"/>
  <c r="AG17" i="1"/>
  <c r="R17" i="1" s="1"/>
  <c r="X17" i="1"/>
  <c r="Q17" i="1"/>
  <c r="AG13" i="1"/>
  <c r="R13" i="1" s="1"/>
  <c r="X13" i="1"/>
  <c r="Q13" i="1"/>
  <c r="M13" i="1"/>
  <c r="AF29" i="1" l="1"/>
  <c r="S29" i="1" s="1"/>
  <c r="AF17" i="1"/>
  <c r="S17" i="1" s="1"/>
  <c r="AF13" i="1"/>
  <c r="S13" i="1" s="1"/>
  <c r="AH5" i="3" l="1"/>
  <c r="AG5" i="3" s="1"/>
  <c r="AH6" i="3"/>
  <c r="AG6" i="3" s="1"/>
  <c r="AH7" i="3"/>
  <c r="AG7" i="3" s="1"/>
  <c r="AH8" i="3"/>
  <c r="AG8" i="3" s="1"/>
  <c r="AH4" i="3"/>
  <c r="AG4" i="3" s="1"/>
  <c r="AH3" i="3"/>
  <c r="AG3" i="3" s="1"/>
  <c r="S5" i="3" l="1"/>
  <c r="T5" i="3"/>
  <c r="S6" i="3"/>
  <c r="T6" i="3"/>
  <c r="S7" i="3"/>
  <c r="T7" i="3"/>
  <c r="S8" i="3"/>
  <c r="T8" i="3"/>
  <c r="T4" i="3"/>
  <c r="S4" i="3"/>
  <c r="T3" i="3"/>
  <c r="S3" i="3"/>
  <c r="X65" i="1"/>
  <c r="X66" i="1"/>
  <c r="X67" i="1"/>
  <c r="X68" i="1"/>
  <c r="X69" i="1"/>
  <c r="X70" i="1"/>
  <c r="X71" i="1"/>
  <c r="X73" i="1"/>
  <c r="X74" i="1"/>
  <c r="X75" i="1"/>
  <c r="X76" i="1"/>
  <c r="X77" i="1"/>
  <c r="X78" i="1"/>
  <c r="X79" i="1"/>
  <c r="X81" i="1"/>
  <c r="X82" i="1"/>
  <c r="X83" i="1"/>
  <c r="X84" i="1"/>
  <c r="X85" i="1"/>
  <c r="X86" i="1"/>
  <c r="X87" i="1"/>
  <c r="X3" i="1"/>
  <c r="X4" i="1"/>
  <c r="X5" i="1"/>
  <c r="X6" i="1"/>
  <c r="X7" i="1"/>
  <c r="X8" i="1"/>
  <c r="X9" i="1"/>
  <c r="X10" i="1"/>
  <c r="X11" i="1"/>
  <c r="X12" i="1"/>
  <c r="X15" i="1"/>
  <c r="X16" i="1"/>
  <c r="X19" i="1"/>
  <c r="X20" i="1"/>
  <c r="X21" i="1"/>
  <c r="X22" i="1"/>
  <c r="X23" i="1"/>
  <c r="X24" i="1"/>
  <c r="X25" i="1"/>
  <c r="X26" i="1"/>
  <c r="X27" i="1"/>
  <c r="X46" i="1"/>
  <c r="X47" i="1"/>
  <c r="X48" i="1"/>
  <c r="X63" i="1"/>
  <c r="X62" i="1"/>
  <c r="X61" i="1"/>
  <c r="X60" i="1"/>
  <c r="X59" i="1"/>
  <c r="X58" i="1"/>
  <c r="X57" i="1"/>
  <c r="X55" i="1"/>
  <c r="X54" i="1"/>
  <c r="X53" i="1"/>
  <c r="X52" i="1"/>
  <c r="X51" i="1"/>
  <c r="X50" i="1"/>
  <c r="R5" i="3" l="1"/>
  <c r="R6" i="3"/>
  <c r="R7" i="3"/>
  <c r="R8" i="3"/>
  <c r="R4" i="3"/>
  <c r="R3" i="3"/>
  <c r="N5" i="3"/>
  <c r="N6" i="3"/>
  <c r="N7" i="3"/>
  <c r="N8" i="3"/>
  <c r="N4" i="3"/>
  <c r="N3" i="3"/>
  <c r="AG48" i="1" l="1"/>
  <c r="AF48" i="1" s="1"/>
  <c r="S48" i="1" s="1"/>
  <c r="Q48" i="1"/>
  <c r="M48" i="1"/>
  <c r="AG47" i="1"/>
  <c r="AF47" i="1" s="1"/>
  <c r="S47" i="1" s="1"/>
  <c r="Q47" i="1"/>
  <c r="M47" i="1"/>
  <c r="AG46" i="1"/>
  <c r="AF46" i="1" s="1"/>
  <c r="S46" i="1" s="1"/>
  <c r="Q46" i="1"/>
  <c r="M46" i="1"/>
  <c r="AG27" i="1"/>
  <c r="AF27" i="1" s="1"/>
  <c r="S27" i="1" s="1"/>
  <c r="Q27" i="1"/>
  <c r="M27" i="1"/>
  <c r="AG26" i="1"/>
  <c r="R26" i="1" s="1"/>
  <c r="Q26" i="1"/>
  <c r="M26" i="1"/>
  <c r="AG25" i="1"/>
  <c r="AF25" i="1" s="1"/>
  <c r="S25" i="1" s="1"/>
  <c r="Q25" i="1"/>
  <c r="M25" i="1"/>
  <c r="AG24" i="1"/>
  <c r="R24" i="1" s="1"/>
  <c r="Q24" i="1"/>
  <c r="M24" i="1"/>
  <c r="AG23" i="1"/>
  <c r="R23" i="1" s="1"/>
  <c r="Q23" i="1"/>
  <c r="M23" i="1"/>
  <c r="AG22" i="1"/>
  <c r="AF22" i="1" s="1"/>
  <c r="S22" i="1" s="1"/>
  <c r="Q22" i="1"/>
  <c r="M22" i="1"/>
  <c r="AG21" i="1"/>
  <c r="AF21" i="1" s="1"/>
  <c r="S21" i="1" s="1"/>
  <c r="Q21" i="1"/>
  <c r="M21" i="1"/>
  <c r="AG20" i="1"/>
  <c r="R20" i="1" s="1"/>
  <c r="Q20" i="1"/>
  <c r="M20" i="1"/>
  <c r="AG19" i="1"/>
  <c r="R19" i="1" s="1"/>
  <c r="Q19" i="1"/>
  <c r="M19" i="1"/>
  <c r="AG16" i="1"/>
  <c r="AF16" i="1" s="1"/>
  <c r="S16" i="1" s="1"/>
  <c r="Q16" i="1"/>
  <c r="M16" i="1"/>
  <c r="AG15" i="1"/>
  <c r="R15" i="1" s="1"/>
  <c r="Q15" i="1"/>
  <c r="M15" i="1"/>
  <c r="AG87" i="1"/>
  <c r="AF87" i="1" s="1"/>
  <c r="S87" i="1" s="1"/>
  <c r="Q87" i="1"/>
  <c r="AG86" i="1"/>
  <c r="AF86" i="1" s="1"/>
  <c r="S86" i="1" s="1"/>
  <c r="Q86" i="1"/>
  <c r="AG85" i="1"/>
  <c r="R85" i="1" s="1"/>
  <c r="Q85" i="1"/>
  <c r="AG84" i="1"/>
  <c r="R84" i="1" s="1"/>
  <c r="Q84" i="1"/>
  <c r="AG83" i="1"/>
  <c r="R83" i="1" s="1"/>
  <c r="Q83" i="1"/>
  <c r="AG82" i="1"/>
  <c r="AF82" i="1" s="1"/>
  <c r="S82" i="1" s="1"/>
  <c r="Q82" i="1"/>
  <c r="AG81" i="1"/>
  <c r="AF81" i="1" s="1"/>
  <c r="S81" i="1" s="1"/>
  <c r="Q81" i="1"/>
  <c r="M87" i="1"/>
  <c r="M86" i="1"/>
  <c r="M85" i="1"/>
  <c r="M84" i="1"/>
  <c r="M83" i="1"/>
  <c r="M82" i="1"/>
  <c r="M81" i="1"/>
  <c r="M3" i="1"/>
  <c r="Q3" i="1"/>
  <c r="AG3" i="1"/>
  <c r="R3" i="1" s="1"/>
  <c r="M4" i="1"/>
  <c r="Q4" i="1"/>
  <c r="AG4" i="1"/>
  <c r="R4" i="1" s="1"/>
  <c r="AG63" i="1"/>
  <c r="R63" i="1" s="1"/>
  <c r="Q63" i="1"/>
  <c r="AG62" i="1"/>
  <c r="R62" i="1" s="1"/>
  <c r="Q62" i="1"/>
  <c r="AG61" i="1"/>
  <c r="AF61" i="1" s="1"/>
  <c r="S61" i="1" s="1"/>
  <c r="Q61" i="1"/>
  <c r="AG60" i="1"/>
  <c r="R60" i="1" s="1"/>
  <c r="Q60" i="1"/>
  <c r="AG59" i="1"/>
  <c r="AF59" i="1" s="1"/>
  <c r="S59" i="1" s="1"/>
  <c r="Q59" i="1"/>
  <c r="AG58" i="1"/>
  <c r="AF58" i="1" s="1"/>
  <c r="S58" i="1" s="1"/>
  <c r="Q58" i="1"/>
  <c r="AG57" i="1"/>
  <c r="R57" i="1" s="1"/>
  <c r="Q57" i="1"/>
  <c r="Q73" i="1"/>
  <c r="AG79" i="1"/>
  <c r="AF79" i="1" s="1"/>
  <c r="S79" i="1" s="1"/>
  <c r="Q79" i="1"/>
  <c r="AG78" i="1"/>
  <c r="R78" i="1" s="1"/>
  <c r="Q78" i="1"/>
  <c r="AG77" i="1"/>
  <c r="R77" i="1" s="1"/>
  <c r="Q77" i="1"/>
  <c r="AG76" i="1"/>
  <c r="R76" i="1" s="1"/>
  <c r="Q76" i="1"/>
  <c r="AG75" i="1"/>
  <c r="AF75" i="1" s="1"/>
  <c r="S75" i="1" s="1"/>
  <c r="Q75" i="1"/>
  <c r="AG74" i="1"/>
  <c r="R74" i="1" s="1"/>
  <c r="Q74" i="1"/>
  <c r="AG73" i="1"/>
  <c r="AF73" i="1" s="1"/>
  <c r="S73" i="1" s="1"/>
  <c r="M79" i="1"/>
  <c r="M78" i="1"/>
  <c r="M77" i="1"/>
  <c r="M76" i="1"/>
  <c r="M75" i="1"/>
  <c r="M74" i="1"/>
  <c r="M73" i="1"/>
  <c r="AG71" i="1"/>
  <c r="AF71" i="1" s="1"/>
  <c r="S71" i="1" s="1"/>
  <c r="Q71" i="1"/>
  <c r="M71" i="1"/>
  <c r="AG70" i="1"/>
  <c r="R70" i="1" s="1"/>
  <c r="Q70" i="1"/>
  <c r="M70" i="1"/>
  <c r="AG69" i="1"/>
  <c r="R69" i="1" s="1"/>
  <c r="Q69" i="1"/>
  <c r="M69" i="1"/>
  <c r="AG68" i="1"/>
  <c r="AF68" i="1" s="1"/>
  <c r="S68" i="1" s="1"/>
  <c r="Q68" i="1"/>
  <c r="M68" i="1"/>
  <c r="AG67" i="1"/>
  <c r="AF67" i="1" s="1"/>
  <c r="S67" i="1" s="1"/>
  <c r="Q67" i="1"/>
  <c r="M67" i="1"/>
  <c r="AG66" i="1"/>
  <c r="R66" i="1" s="1"/>
  <c r="Q66" i="1"/>
  <c r="M66" i="1"/>
  <c r="AG65" i="1"/>
  <c r="R65" i="1" s="1"/>
  <c r="Q65" i="1"/>
  <c r="M65" i="1"/>
  <c r="AF76" i="1" l="1"/>
  <c r="S76" i="1" s="1"/>
  <c r="R48" i="1"/>
  <c r="R47" i="1"/>
  <c r="AF78" i="1"/>
  <c r="S78" i="1" s="1"/>
  <c r="AF15" i="1"/>
  <c r="S15" i="1" s="1"/>
  <c r="R46" i="1"/>
  <c r="AF19" i="1"/>
  <c r="S19" i="1" s="1"/>
  <c r="R27" i="1"/>
  <c r="R21" i="1"/>
  <c r="AF23" i="1"/>
  <c r="S23" i="1" s="1"/>
  <c r="R25" i="1"/>
  <c r="AF24" i="1"/>
  <c r="S24" i="1" s="1"/>
  <c r="AF26" i="1"/>
  <c r="S26" i="1" s="1"/>
  <c r="AF20" i="1"/>
  <c r="S20" i="1" s="1"/>
  <c r="R22" i="1"/>
  <c r="R16" i="1"/>
  <c r="AF85" i="1"/>
  <c r="S85" i="1" s="1"/>
  <c r="R86" i="1"/>
  <c r="AF69" i="1"/>
  <c r="S69" i="1" s="1"/>
  <c r="AF84" i="1"/>
  <c r="S84" i="1" s="1"/>
  <c r="R87" i="1"/>
  <c r="AF83" i="1"/>
  <c r="S83" i="1" s="1"/>
  <c r="R82" i="1"/>
  <c r="R81" i="1"/>
  <c r="R71" i="1"/>
  <c r="R61" i="1"/>
  <c r="R68" i="1"/>
  <c r="AF70" i="1"/>
  <c r="S70" i="1" s="1"/>
  <c r="R67" i="1"/>
  <c r="AF65" i="1"/>
  <c r="S65" i="1" s="1"/>
  <c r="AF3" i="1"/>
  <c r="S3" i="1" s="1"/>
  <c r="AF4" i="1"/>
  <c r="S4" i="1" s="1"/>
  <c r="AF66" i="1"/>
  <c r="S66" i="1" s="1"/>
  <c r="AF60" i="1"/>
  <c r="S60" i="1" s="1"/>
  <c r="AF62" i="1"/>
  <c r="S62" i="1" s="1"/>
  <c r="AF63" i="1"/>
  <c r="S63" i="1" s="1"/>
  <c r="R59" i="1"/>
  <c r="R58" i="1"/>
  <c r="AF57" i="1"/>
  <c r="S57" i="1" s="1"/>
  <c r="R79" i="1"/>
  <c r="AF77" i="1"/>
  <c r="S77" i="1" s="1"/>
  <c r="R75" i="1"/>
  <c r="AF74" i="1"/>
  <c r="S74" i="1" s="1"/>
  <c r="R73" i="1"/>
  <c r="AG55" i="1"/>
  <c r="AF55" i="1" s="1"/>
  <c r="S55" i="1" s="1"/>
  <c r="AG54" i="1"/>
  <c r="AF54" i="1" s="1"/>
  <c r="S54" i="1" s="1"/>
  <c r="AG52" i="1"/>
  <c r="AF52" i="1" s="1"/>
  <c r="S52" i="1" s="1"/>
  <c r="AG51" i="1"/>
  <c r="AF51" i="1" s="1"/>
  <c r="S51" i="1" s="1"/>
  <c r="M63" i="1"/>
  <c r="M62" i="1"/>
  <c r="M61" i="1"/>
  <c r="M60" i="1"/>
  <c r="M59" i="1"/>
  <c r="M58" i="1"/>
  <c r="M57" i="1"/>
  <c r="Q55" i="1"/>
  <c r="M55" i="1"/>
  <c r="Q54" i="1"/>
  <c r="M54" i="1"/>
  <c r="AG53" i="1"/>
  <c r="R53" i="1" s="1"/>
  <c r="Q53" i="1"/>
  <c r="M53" i="1"/>
  <c r="Q52" i="1"/>
  <c r="M52" i="1"/>
  <c r="Q51" i="1"/>
  <c r="M51" i="1"/>
  <c r="AG50" i="1"/>
  <c r="R50" i="1" s="1"/>
  <c r="Q50" i="1"/>
  <c r="M50" i="1"/>
  <c r="AG12" i="1"/>
  <c r="R12" i="1" s="1"/>
  <c r="Q12" i="1"/>
  <c r="M12" i="1"/>
  <c r="AG11" i="1"/>
  <c r="AF11" i="1" s="1"/>
  <c r="S11" i="1" s="1"/>
  <c r="Q11" i="1"/>
  <c r="M11" i="1"/>
  <c r="AG10" i="1"/>
  <c r="R10" i="1" s="1"/>
  <c r="Q10" i="1"/>
  <c r="M10" i="1"/>
  <c r="AG9" i="1"/>
  <c r="AF9" i="1" s="1"/>
  <c r="S9" i="1" s="1"/>
  <c r="Q9" i="1"/>
  <c r="M9" i="1"/>
  <c r="AG8" i="1"/>
  <c r="R8" i="1" s="1"/>
  <c r="Q8" i="1"/>
  <c r="M8" i="1"/>
  <c r="AG7" i="1"/>
  <c r="R7" i="1" s="1"/>
  <c r="Q7" i="1"/>
  <c r="M7" i="1"/>
  <c r="AG6" i="1"/>
  <c r="AF6" i="1" s="1"/>
  <c r="S6" i="1" s="1"/>
  <c r="Q6" i="1"/>
  <c r="M6" i="1"/>
  <c r="AG5" i="1"/>
  <c r="AF5" i="1" s="1"/>
  <c r="S5" i="1" s="1"/>
  <c r="Q5" i="1"/>
  <c r="M5" i="1"/>
  <c r="R54" i="1" l="1"/>
  <c r="R52" i="1"/>
  <c r="R51" i="1"/>
  <c r="AF53" i="1"/>
  <c r="S53" i="1" s="1"/>
  <c r="AF50" i="1"/>
  <c r="S50" i="1" s="1"/>
  <c r="R55" i="1"/>
  <c r="R5" i="1"/>
  <c r="AF10" i="1"/>
  <c r="S10" i="1" s="1"/>
  <c r="AF8" i="1"/>
  <c r="S8" i="1" s="1"/>
  <c r="AF12" i="1"/>
  <c r="S12" i="1" s="1"/>
  <c r="AF7" i="1"/>
  <c r="S7" i="1" s="1"/>
  <c r="R9" i="1"/>
  <c r="R6" i="1"/>
  <c r="R11" i="1"/>
</calcChain>
</file>

<file path=xl/sharedStrings.xml><?xml version="1.0" encoding="utf-8"?>
<sst xmlns="http://schemas.openxmlformats.org/spreadsheetml/2006/main" count="694" uniqueCount="232">
  <si>
    <t>T1100002206</t>
  </si>
  <si>
    <t>T1100002205</t>
  </si>
  <si>
    <t>T1100002204</t>
  </si>
  <si>
    <t>T130000291</t>
  </si>
  <si>
    <t>T130000292</t>
  </si>
  <si>
    <t>T130000293</t>
  </si>
  <si>
    <t>370x330x340</t>
  </si>
  <si>
    <t>550x245x400</t>
  </si>
  <si>
    <t>T11000020</t>
  </si>
  <si>
    <t>B002</t>
  </si>
  <si>
    <t>18x8x22,5 cm</t>
  </si>
  <si>
    <t>E1001100</t>
  </si>
  <si>
    <t>B004</t>
  </si>
  <si>
    <t>24x10x32 cm</t>
  </si>
  <si>
    <t>E2001100</t>
  </si>
  <si>
    <t>B006</t>
  </si>
  <si>
    <t>24x10x36 cm</t>
  </si>
  <si>
    <t>E3001100</t>
  </si>
  <si>
    <t>B008</t>
  </si>
  <si>
    <t>30,5x17x34 cm</t>
  </si>
  <si>
    <t>440x310x225</t>
  </si>
  <si>
    <t>E4001100</t>
  </si>
  <si>
    <t>B010</t>
  </si>
  <si>
    <t>30,5x17x42,5 cm</t>
  </si>
  <si>
    <t>540x310x225</t>
  </si>
  <si>
    <t>E7001100</t>
  </si>
  <si>
    <t>B012</t>
  </si>
  <si>
    <t>40x18x39 cm</t>
  </si>
  <si>
    <t>490x405x225</t>
  </si>
  <si>
    <t>E8001100</t>
  </si>
  <si>
    <t>B014</t>
  </si>
  <si>
    <t>50x18x39 cm</t>
  </si>
  <si>
    <t>490x505x225</t>
  </si>
  <si>
    <t>E5201100</t>
  </si>
  <si>
    <t>B018</t>
  </si>
  <si>
    <t>34x20x33 cm</t>
  </si>
  <si>
    <t>440x345x230</t>
  </si>
  <si>
    <t>E6501100</t>
  </si>
  <si>
    <t>B020</t>
  </si>
  <si>
    <t>36x33x32 cm</t>
  </si>
  <si>
    <t>450x365x350</t>
  </si>
  <si>
    <t>E6001100</t>
  </si>
  <si>
    <t>B024</t>
  </si>
  <si>
    <t>35x18x44 cm</t>
  </si>
  <si>
    <t>550x355x225</t>
  </si>
  <si>
    <t>B026</t>
  </si>
  <si>
    <t>45x17x48 cm</t>
  </si>
  <si>
    <t>600x455x225</t>
  </si>
  <si>
    <t>T3102001203</t>
  </si>
  <si>
    <t>T3102001204</t>
  </si>
  <si>
    <t>T3102001205</t>
  </si>
  <si>
    <t>T3102001206</t>
  </si>
  <si>
    <t>T3102001207</t>
  </si>
  <si>
    <t>T3102001208</t>
  </si>
  <si>
    <t>T3102001209</t>
  </si>
  <si>
    <t>E1001303</t>
  </si>
  <si>
    <t>E1001304</t>
  </si>
  <si>
    <t>E1001305</t>
  </si>
  <si>
    <t>E1001306</t>
  </si>
  <si>
    <t>E1001307</t>
  </si>
  <si>
    <t>E1001308</t>
  </si>
  <si>
    <t>E1001309</t>
  </si>
  <si>
    <t>E3001303</t>
  </si>
  <si>
    <t>E3001304</t>
  </si>
  <si>
    <t>E3001305</t>
  </si>
  <si>
    <t>E3001306</t>
  </si>
  <si>
    <t>E3001307</t>
  </si>
  <si>
    <t>E3001308</t>
  </si>
  <si>
    <t>E3001309</t>
  </si>
  <si>
    <t>E4001303</t>
  </si>
  <si>
    <t>E4001304</t>
  </si>
  <si>
    <t>E4001305</t>
  </si>
  <si>
    <t>E4001306</t>
  </si>
  <si>
    <t>E4001307</t>
  </si>
  <si>
    <t>E4001308</t>
  </si>
  <si>
    <t>E4001309</t>
  </si>
  <si>
    <t>T31020010</t>
  </si>
  <si>
    <t>E1001300</t>
  </si>
  <si>
    <t>E2001300</t>
  </si>
  <si>
    <t>E3001300</t>
  </si>
  <si>
    <t>E4001300</t>
  </si>
  <si>
    <t>E7001300</t>
  </si>
  <si>
    <t>E8001300</t>
  </si>
  <si>
    <t>E5201300</t>
  </si>
  <si>
    <t>E6501300</t>
  </si>
  <si>
    <t>T31026010</t>
  </si>
  <si>
    <t>E2001300-BU</t>
  </si>
  <si>
    <t>E4001300-BU</t>
  </si>
  <si>
    <t>___</t>
  </si>
  <si>
    <t>22,9x32,4x3,8 cm</t>
  </si>
  <si>
    <t>25x35,3x3,8 cm</t>
  </si>
  <si>
    <t>28x40x4 cm</t>
  </si>
  <si>
    <t>26-8001E</t>
  </si>
  <si>
    <t>26-8003E</t>
  </si>
  <si>
    <t>26-8005E</t>
  </si>
  <si>
    <t>C4 RBD</t>
  </si>
  <si>
    <t>B4 RBD</t>
  </si>
  <si>
    <t>E4 RBD</t>
  </si>
  <si>
    <t>3,8 cm</t>
  </si>
  <si>
    <t>4 cm</t>
  </si>
  <si>
    <t>26-8002E</t>
  </si>
  <si>
    <t>26-8004E</t>
  </si>
  <si>
    <t>26-8006E</t>
  </si>
  <si>
    <t>430x330x235</t>
  </si>
  <si>
    <t>440x360x255</t>
  </si>
  <si>
    <t>480x405x285</t>
  </si>
  <si>
    <t>9</t>
  </si>
  <si>
    <t>11</t>
  </si>
  <si>
    <t>12</t>
  </si>
  <si>
    <t>Katalog-seite</t>
  </si>
  <si>
    <t>index - ALT</t>
  </si>
  <si>
    <t>index - AKTUELL</t>
  </si>
  <si>
    <t>Format der Taschen (Größe)</t>
  </si>
  <si>
    <t>Größe [cm]</t>
  </si>
  <si>
    <t>Produkt (Beschreibung)</t>
  </si>
  <si>
    <t>aus dem Papier gefertigt</t>
  </si>
  <si>
    <r>
      <t>Papier-gewicht [g/m</t>
    </r>
    <r>
      <rPr>
        <vertAlign val="superscript"/>
        <sz val="7"/>
        <color theme="1"/>
        <rFont val="Lato"/>
        <family val="2"/>
        <charset val="238"/>
      </rPr>
      <t>2</t>
    </r>
    <r>
      <rPr>
        <sz val="7"/>
        <color theme="1"/>
        <rFont val="Lato"/>
        <family val="2"/>
        <charset val="238"/>
      </rPr>
      <t>]</t>
    </r>
  </si>
  <si>
    <t>Farbe der Hawndgriffe</t>
  </si>
  <si>
    <t>Preis             [EURO netto / St.]</t>
  </si>
  <si>
    <t>WEISSE ZARTE Tasche - Kraftpap.</t>
  </si>
  <si>
    <t>BRAUNE GESTREIFTE Tasche - Kraftpap.</t>
  </si>
  <si>
    <t>BRAUNE ZARTE Tasche - Kraftpap.</t>
  </si>
  <si>
    <t>braunes zartes Kraftpap.</t>
  </si>
  <si>
    <t>weißes zartes Kraftpap.</t>
  </si>
  <si>
    <t>braunes gestreiftes Kraftpap.</t>
  </si>
  <si>
    <t>weiß</t>
  </si>
  <si>
    <t>braun</t>
  </si>
  <si>
    <t>Karton</t>
  </si>
  <si>
    <t>Menge im Karton [St.]</t>
  </si>
  <si>
    <t>Preis              [EURO netto / Karton]</t>
  </si>
  <si>
    <t>Gewicht eines Kartons [Kg]</t>
  </si>
  <si>
    <t>APLA-Tasche - Pastell Himmelblau</t>
  </si>
  <si>
    <t>APLA-Tasche - Pastell Pffeferminzfarbe</t>
  </si>
  <si>
    <t>APLA-Tasche - Pastell Rosa</t>
  </si>
  <si>
    <t xml:space="preserve">APLA-Tasche - Pastell Rosa </t>
  </si>
  <si>
    <t>OHNE</t>
  </si>
  <si>
    <t>APLA-Tasche - schwarz</t>
  </si>
  <si>
    <t>APLA-Tasche - rot</t>
  </si>
  <si>
    <t>APLA-Tasche - dunkelbalu</t>
  </si>
  <si>
    <t>APLA-Tasche - orange</t>
  </si>
  <si>
    <t>APLA-Tasche - dunkelgrün</t>
  </si>
  <si>
    <t>APLA-Tasche - hellgrün</t>
  </si>
  <si>
    <t>APLA-Tasche - gelb</t>
  </si>
  <si>
    <t xml:space="preserve">braunes zartes Kraftpap. </t>
  </si>
  <si>
    <t>Palette</t>
  </si>
  <si>
    <t>Paletten-menge [St.]</t>
  </si>
  <si>
    <t>Preis             [EURO netto / Palette]</t>
  </si>
  <si>
    <t>Gewicht der Vollpalette [Kg]</t>
  </si>
  <si>
    <t>Höhe der Vollpalette [m]</t>
  </si>
  <si>
    <t xml:space="preserve">Tasche - genaue Informationen </t>
  </si>
  <si>
    <t>Taschen-breite [cm]</t>
  </si>
  <si>
    <t>Boden-breite [cm]</t>
  </si>
  <si>
    <t>Taschen-höhe [cm]</t>
  </si>
  <si>
    <t>Taschen-volumen [L]</t>
  </si>
  <si>
    <t xml:space="preserve">Kartons - genaue Informationen </t>
  </si>
  <si>
    <t>Maße eines Kartons [mm]</t>
  </si>
  <si>
    <t>Maße der Schachtel Höhe [mm]</t>
  </si>
  <si>
    <t>Maße der Schachtel Breite [mm]</t>
  </si>
  <si>
    <t>Maße der Schachtel Länge [mm]</t>
  </si>
  <si>
    <t xml:space="preserve">Palette - genaue Informationen </t>
  </si>
  <si>
    <t>Menge der kartons auf der Palette</t>
  </si>
  <si>
    <t>Schicht-menge</t>
  </si>
  <si>
    <t>Menge der kartons auf einer vollen Palette</t>
  </si>
  <si>
    <t>Höhe der Holzpalette</t>
  </si>
  <si>
    <t>Gewicht der Holzpalette 120x80 cm (es gibt keine EURO-Palette) [Kg]</t>
  </si>
  <si>
    <t>aus dem papier gefertigt</t>
  </si>
  <si>
    <t>Menge auf der Palette [St.]</t>
  </si>
  <si>
    <t>Palette - genaue Informationen</t>
  </si>
  <si>
    <t>Menge der kartons auf einer Schicht</t>
  </si>
  <si>
    <t>Schichts-menge</t>
  </si>
  <si>
    <t>Höhe der Holzpalette [cm]</t>
  </si>
  <si>
    <t>Größe</t>
  </si>
  <si>
    <t>Innenmaße 2D [cm]</t>
  </si>
  <si>
    <t>Falte</t>
  </si>
  <si>
    <t xml:space="preserve">Faltentaschen - RBD - weiß </t>
  </si>
  <si>
    <t>Faltentaschen - RBD - braun</t>
  </si>
  <si>
    <t xml:space="preserve">Offsetpap. </t>
  </si>
  <si>
    <t>Gewicht eines Kartons [kg]</t>
  </si>
  <si>
    <t>Preis           [EURO netto / Palette]</t>
  </si>
  <si>
    <t>Gewicht der Vollpalette [kg]</t>
  </si>
  <si>
    <t xml:space="preserve">Briefumschlag - genaue Informationen </t>
  </si>
  <si>
    <t>Klebung</t>
  </si>
  <si>
    <t>Außen-breite</t>
  </si>
  <si>
    <t>Außen-höhe</t>
  </si>
  <si>
    <t>Versandtasche oder Kuvert</t>
  </si>
  <si>
    <t>HK</t>
  </si>
  <si>
    <t>Versandtasche</t>
  </si>
  <si>
    <t>Karton - genaue Informationen</t>
  </si>
  <si>
    <t>Maßen eines Kartons [mm]</t>
  </si>
  <si>
    <t>Maße der Sachachtel Höhe [mm]</t>
  </si>
  <si>
    <t>Menge der kartons auf einer Vollpalette [Kartons]</t>
  </si>
  <si>
    <t>Gewicht der Holzpalette 120x180 cm (es gibt keine EURO-Palette) [Kg]</t>
  </si>
  <si>
    <t>VERKAUF!</t>
  </si>
  <si>
    <t>B016</t>
  </si>
  <si>
    <t>16x8x39 cm</t>
  </si>
  <si>
    <t>480x330x370</t>
  </si>
  <si>
    <t>211313017000</t>
  </si>
  <si>
    <t>26x14x32</t>
  </si>
  <si>
    <t>211613010000</t>
  </si>
  <si>
    <t>29x17x33</t>
  </si>
  <si>
    <t>212013010000</t>
  </si>
  <si>
    <t>32x17x42</t>
  </si>
  <si>
    <t>212113010000</t>
  </si>
  <si>
    <t>32x20x32</t>
  </si>
  <si>
    <t>13</t>
  </si>
  <si>
    <t>212034010000</t>
  </si>
  <si>
    <t>212534010000</t>
  </si>
  <si>
    <t>32x17x29</t>
  </si>
  <si>
    <t>212134010000</t>
  </si>
  <si>
    <t>14</t>
  </si>
  <si>
    <t xml:space="preserve">Neuheit! </t>
  </si>
  <si>
    <t>Catering-Tasche - weiß Kraftpapier</t>
  </si>
  <si>
    <t>Catering-Tasche - braun Kraftpapier</t>
  </si>
  <si>
    <t>211634010000</t>
  </si>
  <si>
    <t>Standardprodukt</t>
  </si>
  <si>
    <r>
      <t xml:space="preserve">"Kartoncode -BK" </t>
    </r>
    <r>
      <rPr>
        <i/>
        <sz val="6"/>
        <color rgb="FFFF0000"/>
        <rFont val="Lato"/>
        <family val="2"/>
        <charset val="238"/>
      </rPr>
      <t>(EAN-13 für Kartons, Papiertüten im Karton ohne EAN-13 für 1 Stück).</t>
    </r>
  </si>
  <si>
    <t>400x265x400</t>
  </si>
  <si>
    <t>410x295x170</t>
  </si>
  <si>
    <t>500x325x400</t>
  </si>
  <si>
    <t>400x325x170</t>
  </si>
  <si>
    <t>370x325x400</t>
  </si>
  <si>
    <t>218134010000</t>
  </si>
  <si>
    <t>catering</t>
  </si>
  <si>
    <t>18x8x23,5</t>
  </si>
  <si>
    <t>320x185x400</t>
  </si>
  <si>
    <t>211334020000</t>
  </si>
  <si>
    <t>211634020000</t>
  </si>
  <si>
    <t>25634010000</t>
  </si>
  <si>
    <t>32x22x25</t>
  </si>
  <si>
    <t>425x330x315</t>
  </si>
  <si>
    <t>212034020000</t>
  </si>
  <si>
    <t>Neuheit!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</si>
</sst>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#&quot; kg&quot;"/>
    <numFmt numFmtId="165" formatCode="##&quot; cm&quot;"/>
    <numFmt numFmtId="166" formatCode="##.##&quot; m&quot;"/>
    <numFmt numFmtId="167" formatCode="##&quot; mm&quot;"/>
    <numFmt numFmtId="168" formatCode="##.0&quot; cm&quot;"/>
    <numFmt numFmtId="169" formatCode="##&quot; g&quot;"/>
    <numFmt numFmtId="170" formatCode="##.00&quot; kg&quot;"/>
    <numFmt numFmtId="171" formatCode="##.00&quot; L&quot;"/>
    <numFmt numFmtId="172" formatCode="##.00&quot; m&quot;"/>
    <numFmt numFmtId="173" formatCode="_-[$€-2]\ * #,##0.000_-;\-[$€-2]\ * #,##0.000_-;_-[$€-2]\ * &quot;-&quot;??_-;_-@_-"/>
    <numFmt numFmtId="174" formatCode="_-[$€-2]\ * #,##0.00_-;\-[$€-2]\ * #,##0.00_-;_-[$€-2]\ * &quot;-&quot;??_-;_-@_-"/>
    <numFmt numFmtId="175" formatCode="_-* #,##0.000\ _z_ł_-;\-* #,##0.000\ _z_ł_-;_-* &quot;-&quot;??\ _z_ł_-;_-@_-"/>
    <numFmt numFmtId="176" formatCode="##.###&quot; m&quot;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Lato"/>
      <family val="2"/>
      <charset val="238"/>
    </font>
    <font>
      <b/>
      <sz val="8"/>
      <color theme="1"/>
      <name val="Lato"/>
      <family val="2"/>
      <charset val="238"/>
    </font>
    <font>
      <b/>
      <sz val="7"/>
      <color theme="1"/>
      <name val="Lato"/>
      <family val="2"/>
      <charset val="238"/>
    </font>
    <font>
      <sz val="7"/>
      <color theme="1"/>
      <name val="Lato"/>
      <family val="2"/>
      <charset val="238"/>
    </font>
    <font>
      <i/>
      <sz val="8"/>
      <color theme="1"/>
      <name val="Lato"/>
      <family val="2"/>
      <charset val="238"/>
    </font>
    <font>
      <sz val="8"/>
      <name val="Lato"/>
      <family val="2"/>
      <charset val="238"/>
    </font>
    <font>
      <i/>
      <sz val="6"/>
      <color theme="1"/>
      <name val="Lato"/>
      <family val="2"/>
      <charset val="238"/>
    </font>
    <font>
      <vertAlign val="superscript"/>
      <sz val="7"/>
      <color theme="1"/>
      <name val="Lato"/>
      <family val="2"/>
      <charset val="238"/>
    </font>
    <font>
      <sz val="7"/>
      <name val="Lato"/>
      <family val="2"/>
      <charset val="238"/>
    </font>
    <font>
      <i/>
      <sz val="7"/>
      <color theme="1"/>
      <name val="Lato"/>
      <family val="2"/>
      <charset val="238"/>
    </font>
    <font>
      <b/>
      <i/>
      <sz val="7"/>
      <color theme="1"/>
      <name val="Lato"/>
      <family val="2"/>
      <charset val="238"/>
    </font>
    <font>
      <i/>
      <sz val="6"/>
      <name val="Lato"/>
      <family val="2"/>
      <charset val="238"/>
    </font>
    <font>
      <sz val="6.5"/>
      <color theme="1"/>
      <name val="Lato"/>
      <family val="2"/>
      <charset val="238"/>
    </font>
    <font>
      <sz val="6"/>
      <color theme="1"/>
      <name val="Lato"/>
      <family val="2"/>
      <charset val="238"/>
    </font>
    <font>
      <i/>
      <sz val="6.5"/>
      <color theme="1"/>
      <name val="Lato"/>
      <family val="2"/>
      <charset val="238"/>
    </font>
    <font>
      <i/>
      <sz val="6.5"/>
      <name val="Lato"/>
      <family val="2"/>
      <charset val="238"/>
    </font>
    <font>
      <b/>
      <i/>
      <sz val="8"/>
      <color theme="1"/>
      <name val="Lato"/>
      <family val="2"/>
      <charset val="238"/>
    </font>
    <font>
      <i/>
      <sz val="6"/>
      <color rgb="FFFF0000"/>
      <name val="Lato"/>
      <family val="2"/>
      <charset val="238"/>
    </font>
    <font>
      <i/>
      <sz val="8"/>
      <color rgb="FFFF0000"/>
      <name val="Lato"/>
      <family val="2"/>
      <charset val="238"/>
    </font>
    <font>
      <b/>
      <sz val="8"/>
      <color rgb="FFFF0000"/>
      <name val="Lato"/>
      <family val="2"/>
      <charset val="238"/>
    </font>
    <font>
      <sz val="8"/>
      <color rgb="FFFF0000"/>
      <name val="Lato"/>
      <family val="2"/>
      <charset val="238"/>
    </font>
    <font>
      <sz val="7"/>
      <color rgb="FFFF0000"/>
      <name val="Lato"/>
      <family val="2"/>
      <charset val="238"/>
    </font>
    <font>
      <i/>
      <sz val="7"/>
      <color rgb="FFFF0000"/>
      <name val="Lato"/>
      <family val="2"/>
      <charset val="238"/>
    </font>
    <font>
      <b/>
      <sz val="8"/>
      <name val="Lato"/>
      <family val="2"/>
      <charset val="238"/>
    </font>
    <font>
      <b/>
      <i/>
      <sz val="8"/>
      <color rgb="FF00B050"/>
      <name val="Lato"/>
      <family val="2"/>
      <charset val="238"/>
    </font>
    <font>
      <i/>
      <sz val="7"/>
      <name val="Lato"/>
      <family val="2"/>
      <charset val="238"/>
    </font>
    <font>
      <i/>
      <sz val="8"/>
      <name val="Lato"/>
      <family val="2"/>
      <charset val="238"/>
    </font>
    <font>
      <i/>
      <sz val="7"/>
      <color rgb="FF0070C0"/>
      <name val="Arial"/>
      <family val="2"/>
      <charset val="238"/>
    </font>
    <font>
      <b/>
      <i/>
      <sz val="8"/>
      <color rgb="FF0070C0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color rgb="FF0070C0"/>
      <name val="Arial"/>
      <family val="2"/>
      <charset val="238"/>
    </font>
    <font>
      <i/>
      <sz val="8"/>
      <color rgb="FF0070C0"/>
      <name val="Arial"/>
      <family val="2"/>
      <charset val="238"/>
    </font>
    <font>
      <sz val="8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7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i/>
      <sz val="8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i/>
      <sz val="6"/>
      <color rgb="FF0070C0"/>
      <name val="Arial"/>
      <family val="2"/>
      <charset val="238"/>
    </font>
    <font>
      <i/>
      <sz val="6"/>
      <color rgb="FFC00000"/>
      <name val="Arial"/>
      <family val="2"/>
      <charset val="238"/>
    </font>
    <font>
      <i/>
      <sz val="6"/>
      <name val="Arial"/>
      <family val="2"/>
      <charset val="238"/>
    </font>
    <font>
      <b/>
      <sz val="8"/>
      <color rgb="FF0070C0"/>
      <name val="Lato"/>
      <family val="2"/>
      <charset val="238"/>
    </font>
    <font>
      <b/>
      <sz val="8"/>
      <color rgb="FFC00000"/>
      <name val="Lato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1" fontId="2" fillId="0" borderId="0" xfId="0" applyNumberFormat="1" applyFont="1"/>
    <xf numFmtId="0" fontId="6" fillId="0" borderId="0" xfId="0" applyFont="1"/>
    <xf numFmtId="0" fontId="8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3" fontId="2" fillId="2" borderId="5" xfId="0" applyNumberFormat="1" applyFont="1" applyFill="1" applyBorder="1" applyAlignment="1">
      <alignment horizontal="right" vertical="center"/>
    </xf>
    <xf numFmtId="3" fontId="6" fillId="2" borderId="5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3" fontId="2" fillId="2" borderId="2" xfId="0" applyNumberFormat="1" applyFont="1" applyFill="1" applyBorder="1" applyAlignment="1">
      <alignment horizontal="right" vertical="center"/>
    </xf>
    <xf numFmtId="3" fontId="6" fillId="2" borderId="2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168" fontId="6" fillId="0" borderId="1" xfId="0" applyNumberFormat="1" applyFont="1" applyBorder="1" applyAlignment="1">
      <alignment horizontal="center" vertical="center"/>
    </xf>
    <xf numFmtId="169" fontId="2" fillId="2" borderId="1" xfId="0" applyNumberFormat="1" applyFont="1" applyFill="1" applyBorder="1" applyAlignment="1">
      <alignment horizontal="center" vertical="center"/>
    </xf>
    <xf numFmtId="169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" fontId="5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5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center" vertical="center"/>
    </xf>
    <xf numFmtId="168" fontId="6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7" fontId="6" fillId="2" borderId="1" xfId="0" applyNumberFormat="1" applyFont="1" applyFill="1" applyBorder="1" applyAlignment="1">
      <alignment horizontal="right" vertical="center"/>
    </xf>
    <xf numFmtId="167" fontId="6" fillId="0" borderId="1" xfId="0" applyNumberFormat="1" applyFont="1" applyBorder="1" applyAlignment="1">
      <alignment horizontal="right" vertical="center"/>
    </xf>
    <xf numFmtId="44" fontId="5" fillId="0" borderId="0" xfId="1" applyFont="1"/>
    <xf numFmtId="0" fontId="12" fillId="0" borderId="0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/>
    </xf>
    <xf numFmtId="165" fontId="6" fillId="0" borderId="1" xfId="0" applyNumberFormat="1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168" fontId="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167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/>
    <xf numFmtId="3" fontId="2" fillId="0" borderId="5" xfId="0" applyNumberFormat="1" applyFont="1" applyFill="1" applyBorder="1" applyAlignment="1">
      <alignment horizontal="right" vertical="center"/>
    </xf>
    <xf numFmtId="3" fontId="6" fillId="0" borderId="5" xfId="0" applyNumberFormat="1" applyFont="1" applyFill="1" applyBorder="1" applyAlignment="1">
      <alignment horizontal="right" vertical="center"/>
    </xf>
    <xf numFmtId="165" fontId="6" fillId="0" borderId="1" xfId="0" applyNumberFormat="1" applyFont="1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5" fillId="15" borderId="2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166" fontId="2" fillId="14" borderId="1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5" fillId="0" borderId="2" xfId="0" applyFont="1" applyFill="1" applyBorder="1" applyAlignment="1">
      <alignment horizontal="left" vertical="center"/>
    </xf>
    <xf numFmtId="0" fontId="11" fillId="15" borderId="2" xfId="0" applyFont="1" applyFill="1" applyBorder="1" applyAlignment="1">
      <alignment horizontal="left" vertical="center"/>
    </xf>
    <xf numFmtId="0" fontId="11" fillId="12" borderId="2" xfId="0" applyFont="1" applyFill="1" applyBorder="1" applyAlignment="1">
      <alignment vertical="center"/>
    </xf>
    <xf numFmtId="0" fontId="11" fillId="11" borderId="2" xfId="0" applyFont="1" applyFill="1" applyBorder="1" applyAlignment="1">
      <alignment vertical="center"/>
    </xf>
    <xf numFmtId="0" fontId="11" fillId="13" borderId="2" xfId="0" applyFont="1" applyFill="1" applyBorder="1" applyAlignment="1">
      <alignment vertical="center"/>
    </xf>
    <xf numFmtId="0" fontId="11" fillId="5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vertical="center"/>
    </xf>
    <xf numFmtId="0" fontId="11" fillId="8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0" fontId="11" fillId="9" borderId="2" xfId="0" applyFont="1" applyFill="1" applyBorder="1" applyAlignment="1">
      <alignment vertical="center"/>
    </xf>
    <xf numFmtId="0" fontId="11" fillId="10" borderId="2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14" borderId="2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8" fillId="0" borderId="1" xfId="0" applyFont="1" applyBorder="1" applyAlignment="1">
      <alignment horizontal="center" vertical="center"/>
    </xf>
    <xf numFmtId="0" fontId="14" fillId="0" borderId="0" xfId="0" applyFont="1"/>
    <xf numFmtId="0" fontId="16" fillId="2" borderId="2" xfId="0" applyFont="1" applyFill="1" applyBorder="1" applyAlignment="1">
      <alignment horizontal="left" vertical="center"/>
    </xf>
    <xf numFmtId="165" fontId="6" fillId="14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1" fontId="2" fillId="0" borderId="0" xfId="0" applyNumberFormat="1" applyFont="1" applyFill="1"/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/>
    <xf numFmtId="3" fontId="6" fillId="0" borderId="1" xfId="0" applyNumberFormat="1" applyFont="1" applyFill="1" applyBorder="1" applyAlignment="1">
      <alignment horizontal="right" vertical="center"/>
    </xf>
    <xf numFmtId="170" fontId="2" fillId="2" borderId="1" xfId="0" applyNumberFormat="1" applyFont="1" applyFill="1" applyBorder="1" applyAlignment="1">
      <alignment horizontal="right" vertical="center"/>
    </xf>
    <xf numFmtId="170" fontId="2" fillId="14" borderId="1" xfId="0" applyNumberFormat="1" applyFont="1" applyFill="1" applyBorder="1" applyAlignment="1">
      <alignment horizontal="right" vertical="center"/>
    </xf>
    <xf numFmtId="171" fontId="6" fillId="2" borderId="1" xfId="0" applyNumberFormat="1" applyFont="1" applyFill="1" applyBorder="1" applyAlignment="1">
      <alignment horizontal="right" vertical="center"/>
    </xf>
    <xf numFmtId="171" fontId="6" fillId="14" borderId="1" xfId="0" applyNumberFormat="1" applyFont="1" applyFill="1" applyBorder="1" applyAlignment="1">
      <alignment horizontal="right" vertical="center"/>
    </xf>
    <xf numFmtId="172" fontId="2" fillId="2" borderId="1" xfId="0" applyNumberFormat="1" applyFont="1" applyFill="1" applyBorder="1" applyAlignment="1">
      <alignment horizontal="right" vertical="center"/>
    </xf>
    <xf numFmtId="172" fontId="2" fillId="14" borderId="1" xfId="0" applyNumberFormat="1" applyFont="1" applyFill="1" applyBorder="1" applyAlignment="1">
      <alignment horizontal="right" vertical="center"/>
    </xf>
    <xf numFmtId="168" fontId="6" fillId="14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1" fontId="11" fillId="0" borderId="1" xfId="0" applyNumberFormat="1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3" fontId="3" fillId="0" borderId="1" xfId="1" applyNumberFormat="1" applyFont="1" applyBorder="1" applyAlignment="1">
      <alignment horizontal="left" vertical="center"/>
    </xf>
    <xf numFmtId="173" fontId="3" fillId="2" borderId="1" xfId="1" applyNumberFormat="1" applyFont="1" applyFill="1" applyBorder="1" applyAlignment="1">
      <alignment horizontal="left" vertical="center"/>
    </xf>
    <xf numFmtId="173" fontId="3" fillId="2" borderId="1" xfId="0" applyNumberFormat="1" applyFont="1" applyFill="1" applyBorder="1"/>
    <xf numFmtId="0" fontId="2" fillId="0" borderId="1" xfId="0" applyFont="1" applyBorder="1" applyAlignment="1">
      <alignment horizontal="right" vertical="center"/>
    </xf>
    <xf numFmtId="174" fontId="3" fillId="2" borderId="1" xfId="0" applyNumberFormat="1" applyFont="1" applyFill="1" applyBorder="1"/>
    <xf numFmtId="174" fontId="3" fillId="0" borderId="1" xfId="1" applyNumberFormat="1" applyFont="1" applyBorder="1" applyAlignment="1">
      <alignment horizontal="left" vertical="center"/>
    </xf>
    <xf numFmtId="174" fontId="3" fillId="0" borderId="0" xfId="0" applyNumberFormat="1" applyFont="1"/>
    <xf numFmtId="174" fontId="3" fillId="2" borderId="1" xfId="1" applyNumberFormat="1" applyFont="1" applyFill="1" applyBorder="1" applyAlignment="1">
      <alignment horizontal="left" vertical="center"/>
    </xf>
    <xf numFmtId="174" fontId="2" fillId="0" borderId="0" xfId="0" applyNumberFormat="1" applyFont="1"/>
    <xf numFmtId="0" fontId="11" fillId="2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20" fillId="2" borderId="2" xfId="0" applyFont="1" applyFill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left" vertical="center"/>
    </xf>
    <xf numFmtId="169" fontId="22" fillId="2" borderId="1" xfId="0" applyNumberFormat="1" applyFont="1" applyFill="1" applyBorder="1" applyAlignment="1">
      <alignment horizontal="center" vertical="center"/>
    </xf>
    <xf numFmtId="173" fontId="21" fillId="2" borderId="1" xfId="0" applyNumberFormat="1" applyFont="1" applyFill="1" applyBorder="1"/>
    <xf numFmtId="1" fontId="22" fillId="0" borderId="0" xfId="0" applyNumberFormat="1" applyFont="1"/>
    <xf numFmtId="0" fontId="22" fillId="2" borderId="1" xfId="0" applyFont="1" applyFill="1" applyBorder="1" applyAlignment="1">
      <alignment horizontal="right" vertical="center"/>
    </xf>
    <xf numFmtId="174" fontId="21" fillId="2" borderId="1" xfId="0" applyNumberFormat="1" applyFont="1" applyFill="1" applyBorder="1"/>
    <xf numFmtId="170" fontId="22" fillId="2" borderId="1" xfId="0" applyNumberFormat="1" applyFont="1" applyFill="1" applyBorder="1" applyAlignment="1">
      <alignment horizontal="right" vertical="center"/>
    </xf>
    <xf numFmtId="0" fontId="22" fillId="0" borderId="0" xfId="0" applyFont="1"/>
    <xf numFmtId="3" fontId="22" fillId="2" borderId="1" xfId="0" applyNumberFormat="1" applyFont="1" applyFill="1" applyBorder="1" applyAlignment="1">
      <alignment horizontal="right" vertical="center"/>
    </xf>
    <xf numFmtId="0" fontId="20" fillId="0" borderId="0" xfId="0" applyFont="1"/>
    <xf numFmtId="168" fontId="20" fillId="2" borderId="1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167" fontId="20" fillId="2" borderId="1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horizontal="right" vertical="center"/>
    </xf>
    <xf numFmtId="165" fontId="20" fillId="2" borderId="1" xfId="0" applyNumberFormat="1" applyFont="1" applyFill="1" applyBorder="1" applyAlignment="1">
      <alignment horizontal="right" vertical="center"/>
    </xf>
    <xf numFmtId="164" fontId="20" fillId="2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169" fontId="22" fillId="0" borderId="1" xfId="0" applyNumberFormat="1" applyFont="1" applyBorder="1" applyAlignment="1">
      <alignment horizontal="center" vertical="center"/>
    </xf>
    <xf numFmtId="173" fontId="21" fillId="0" borderId="1" xfId="1" applyNumberFormat="1" applyFont="1" applyBorder="1" applyAlignment="1">
      <alignment horizontal="left" vertical="center"/>
    </xf>
    <xf numFmtId="174" fontId="21" fillId="0" borderId="1" xfId="1" applyNumberFormat="1" applyFont="1" applyBorder="1" applyAlignment="1">
      <alignment horizontal="left" vertical="center"/>
    </xf>
    <xf numFmtId="170" fontId="22" fillId="14" borderId="1" xfId="0" applyNumberFormat="1" applyFont="1" applyFill="1" applyBorder="1" applyAlignment="1">
      <alignment horizontal="right" vertical="center"/>
    </xf>
    <xf numFmtId="0" fontId="20" fillId="0" borderId="1" xfId="0" applyFont="1" applyBorder="1" applyAlignment="1">
      <alignment vertical="center"/>
    </xf>
    <xf numFmtId="167" fontId="20" fillId="0" borderId="1" xfId="0" applyNumberFormat="1" applyFont="1" applyBorder="1" applyAlignment="1">
      <alignment horizontal="right" vertical="center"/>
    </xf>
    <xf numFmtId="0" fontId="21" fillId="2" borderId="2" xfId="0" applyFont="1" applyFill="1" applyBorder="1" applyAlignment="1">
      <alignment horizontal="right" vertical="center"/>
    </xf>
    <xf numFmtId="0" fontId="22" fillId="2" borderId="2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horizontal="right" vertical="center"/>
    </xf>
    <xf numFmtId="166" fontId="22" fillId="2" borderId="1" xfId="0" applyNumberFormat="1" applyFont="1" applyFill="1" applyBorder="1" applyAlignment="1">
      <alignment horizontal="right" vertical="center"/>
    </xf>
    <xf numFmtId="171" fontId="20" fillId="2" borderId="1" xfId="0" applyNumberFormat="1" applyFont="1" applyFill="1" applyBorder="1" applyAlignment="1">
      <alignment horizontal="right" vertical="center"/>
    </xf>
    <xf numFmtId="3" fontId="22" fillId="2" borderId="2" xfId="0" applyNumberFormat="1" applyFont="1" applyFill="1" applyBorder="1" applyAlignment="1">
      <alignment horizontal="right" vertical="center"/>
    </xf>
    <xf numFmtId="3" fontId="20" fillId="2" borderId="2" xfId="0" applyNumberFormat="1" applyFont="1" applyFill="1" applyBorder="1" applyAlignment="1">
      <alignment horizontal="right" vertical="center"/>
    </xf>
    <xf numFmtId="0" fontId="24" fillId="2" borderId="2" xfId="0" applyFont="1" applyFill="1" applyBorder="1" applyAlignment="1">
      <alignment horizontal="left" vertical="center"/>
    </xf>
    <xf numFmtId="0" fontId="24" fillId="6" borderId="2" xfId="0" applyFont="1" applyFill="1" applyBorder="1" applyAlignment="1">
      <alignment horizontal="left" vertical="center"/>
    </xf>
    <xf numFmtId="44" fontId="3" fillId="0" borderId="0" xfId="0" applyNumberFormat="1" applyFont="1"/>
    <xf numFmtId="44" fontId="2" fillId="0" borderId="0" xfId="0" applyNumberFormat="1" applyFont="1"/>
    <xf numFmtId="175" fontId="4" fillId="0" borderId="0" xfId="2" applyNumberFormat="1" applyFont="1"/>
    <xf numFmtId="0" fontId="25" fillId="0" borderId="0" xfId="0" applyFont="1"/>
    <xf numFmtId="0" fontId="22" fillId="0" borderId="1" xfId="0" applyFont="1" applyFill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49" fontId="24" fillId="0" borderId="1" xfId="0" applyNumberFormat="1" applyFont="1" applyBorder="1" applyAlignment="1">
      <alignment horizontal="center" vertical="center"/>
    </xf>
    <xf numFmtId="0" fontId="23" fillId="0" borderId="0" xfId="0" applyFont="1"/>
    <xf numFmtId="0" fontId="20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0" fontId="24" fillId="0" borderId="0" xfId="0" applyFont="1"/>
    <xf numFmtId="0" fontId="21" fillId="0" borderId="0" xfId="0" applyFont="1"/>
    <xf numFmtId="0" fontId="24" fillId="0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right" vertical="center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 vertical="center"/>
    </xf>
    <xf numFmtId="166" fontId="22" fillId="14" borderId="1" xfId="0" applyNumberFormat="1" applyFont="1" applyFill="1" applyBorder="1" applyAlignment="1">
      <alignment horizontal="right" vertical="center"/>
    </xf>
    <xf numFmtId="168" fontId="20" fillId="0" borderId="1" xfId="0" applyNumberFormat="1" applyFont="1" applyBorder="1" applyAlignment="1">
      <alignment horizontal="center" vertical="center"/>
    </xf>
    <xf numFmtId="171" fontId="20" fillId="14" borderId="1" xfId="0" applyNumberFormat="1" applyFont="1" applyFill="1" applyBorder="1" applyAlignment="1">
      <alignment horizontal="right" vertical="center"/>
    </xf>
    <xf numFmtId="3" fontId="22" fillId="0" borderId="2" xfId="0" applyNumberFormat="1" applyFont="1" applyBorder="1" applyAlignment="1">
      <alignment horizontal="right" vertical="center"/>
    </xf>
    <xf numFmtId="3" fontId="20" fillId="0" borderId="2" xfId="0" applyNumberFormat="1" applyFont="1" applyBorder="1" applyAlignment="1">
      <alignment horizontal="right" vertical="center"/>
    </xf>
    <xf numFmtId="165" fontId="20" fillId="0" borderId="1" xfId="0" applyNumberFormat="1" applyFont="1" applyBorder="1" applyAlignment="1">
      <alignment horizontal="right" vertical="center"/>
    </xf>
    <xf numFmtId="164" fontId="20" fillId="0" borderId="1" xfId="0" applyNumberFormat="1" applyFont="1" applyBorder="1" applyAlignment="1">
      <alignment horizontal="right" vertical="center"/>
    </xf>
    <xf numFmtId="173" fontId="25" fillId="0" borderId="1" xfId="1" applyNumberFormat="1" applyFont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27" fillId="15" borderId="2" xfId="0" applyFont="1" applyFill="1" applyBorder="1" applyAlignment="1">
      <alignment horizontal="left" vertical="center"/>
    </xf>
    <xf numFmtId="169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1" fontId="7" fillId="0" borderId="0" xfId="0" applyNumberFormat="1" applyFont="1"/>
    <xf numFmtId="0" fontId="7" fillId="0" borderId="2" xfId="0" applyFont="1" applyBorder="1" applyAlignment="1">
      <alignment horizontal="right" vertical="center"/>
    </xf>
    <xf numFmtId="174" fontId="25" fillId="0" borderId="1" xfId="1" applyNumberFormat="1" applyFont="1" applyBorder="1" applyAlignment="1">
      <alignment horizontal="left" vertical="center"/>
    </xf>
    <xf numFmtId="170" fontId="7" fillId="14" borderId="1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0" borderId="1" xfId="0" applyNumberFormat="1" applyFont="1" applyBorder="1" applyAlignment="1">
      <alignment horizontal="right" vertical="center"/>
    </xf>
    <xf numFmtId="166" fontId="7" fillId="14" borderId="1" xfId="0" applyNumberFormat="1" applyFont="1" applyFill="1" applyBorder="1" applyAlignment="1">
      <alignment horizontal="right" vertical="center"/>
    </xf>
    <xf numFmtId="0" fontId="28" fillId="0" borderId="0" xfId="0" applyFont="1"/>
    <xf numFmtId="168" fontId="28" fillId="0" borderId="1" xfId="0" applyNumberFormat="1" applyFont="1" applyBorder="1" applyAlignment="1">
      <alignment horizontal="center" vertical="center"/>
    </xf>
    <xf numFmtId="171" fontId="28" fillId="14" borderId="1" xfId="0" applyNumberFormat="1" applyFont="1" applyFill="1" applyBorder="1" applyAlignment="1">
      <alignment horizontal="right" vertical="center"/>
    </xf>
    <xf numFmtId="0" fontId="28" fillId="0" borderId="1" xfId="0" applyFont="1" applyBorder="1" applyAlignment="1">
      <alignment vertical="center"/>
    </xf>
    <xf numFmtId="167" fontId="28" fillId="0" borderId="1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3" fontId="28" fillId="0" borderId="2" xfId="0" applyNumberFormat="1" applyFont="1" applyBorder="1" applyAlignment="1">
      <alignment horizontal="right" vertical="center"/>
    </xf>
    <xf numFmtId="165" fontId="28" fillId="0" borderId="1" xfId="0" applyNumberFormat="1" applyFont="1" applyBorder="1" applyAlignment="1">
      <alignment horizontal="right" vertical="center"/>
    </xf>
    <xf numFmtId="164" fontId="28" fillId="0" borderId="1" xfId="0" applyNumberFormat="1" applyFont="1" applyBorder="1" applyAlignment="1">
      <alignment horizontal="right" vertical="center"/>
    </xf>
    <xf numFmtId="0" fontId="25" fillId="2" borderId="2" xfId="0" applyFont="1" applyFill="1" applyBorder="1" applyAlignment="1">
      <alignment horizontal="right" vertical="center"/>
    </xf>
    <xf numFmtId="0" fontId="2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27" fillId="14" borderId="2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169" fontId="7" fillId="2" borderId="1" xfId="0" applyNumberFormat="1" applyFont="1" applyFill="1" applyBorder="1" applyAlignment="1">
      <alignment horizontal="center" vertical="center"/>
    </xf>
    <xf numFmtId="173" fontId="25" fillId="2" borderId="1" xfId="0" applyNumberFormat="1" applyFont="1" applyFill="1" applyBorder="1"/>
    <xf numFmtId="0" fontId="7" fillId="2" borderId="2" xfId="0" applyFont="1" applyFill="1" applyBorder="1" applyAlignment="1">
      <alignment horizontal="right" vertical="center"/>
    </xf>
    <xf numFmtId="174" fontId="25" fillId="2" borderId="1" xfId="0" applyNumberFormat="1" applyFont="1" applyFill="1" applyBorder="1"/>
    <xf numFmtId="170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horizontal="right" vertical="center"/>
    </xf>
    <xf numFmtId="166" fontId="7" fillId="2" borderId="1" xfId="0" applyNumberFormat="1" applyFont="1" applyFill="1" applyBorder="1" applyAlignment="1">
      <alignment horizontal="right" vertical="center"/>
    </xf>
    <xf numFmtId="168" fontId="28" fillId="2" borderId="1" xfId="0" applyNumberFormat="1" applyFont="1" applyFill="1" applyBorder="1" applyAlignment="1">
      <alignment horizontal="center" vertical="center"/>
    </xf>
    <xf numFmtId="171" fontId="28" fillId="2" borderId="1" xfId="0" applyNumberFormat="1" applyFont="1" applyFill="1" applyBorder="1" applyAlignment="1">
      <alignment horizontal="right" vertical="center"/>
    </xf>
    <xf numFmtId="0" fontId="28" fillId="2" borderId="1" xfId="0" applyFont="1" applyFill="1" applyBorder="1" applyAlignment="1">
      <alignment vertical="center"/>
    </xf>
    <xf numFmtId="167" fontId="28" fillId="2" borderId="1" xfId="0" applyNumberFormat="1" applyFont="1" applyFill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3" fontId="28" fillId="2" borderId="2" xfId="0" applyNumberFormat="1" applyFont="1" applyFill="1" applyBorder="1" applyAlignment="1">
      <alignment horizontal="right" vertical="center"/>
    </xf>
    <xf numFmtId="165" fontId="28" fillId="2" borderId="1" xfId="0" applyNumberFormat="1" applyFont="1" applyFill="1" applyBorder="1" applyAlignment="1">
      <alignment horizontal="right" vertical="center"/>
    </xf>
    <xf numFmtId="164" fontId="28" fillId="2" borderId="1" xfId="0" applyNumberFormat="1" applyFont="1" applyFill="1" applyBorder="1" applyAlignment="1">
      <alignment horizontal="right" vertical="center"/>
    </xf>
    <xf numFmtId="49" fontId="27" fillId="0" borderId="1" xfId="0" applyNumberFormat="1" applyFont="1" applyBorder="1" applyAlignment="1">
      <alignment horizontal="center" vertical="center"/>
    </xf>
    <xf numFmtId="0" fontId="25" fillId="0" borderId="2" xfId="0" applyFont="1" applyFill="1" applyBorder="1" applyAlignment="1">
      <alignment horizontal="right" vertical="center"/>
    </xf>
    <xf numFmtId="0" fontId="2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169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/>
    <xf numFmtId="0" fontId="7" fillId="0" borderId="2" xfId="0" applyFont="1" applyFill="1" applyBorder="1" applyAlignment="1">
      <alignment horizontal="right" vertical="center"/>
    </xf>
    <xf numFmtId="170" fontId="7" fillId="0" borderId="1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0" borderId="1" xfId="0" applyNumberFormat="1" applyFont="1" applyFill="1" applyBorder="1" applyAlignment="1">
      <alignment horizontal="right" vertical="center"/>
    </xf>
    <xf numFmtId="166" fontId="7" fillId="0" borderId="1" xfId="0" applyNumberFormat="1" applyFont="1" applyFill="1" applyBorder="1" applyAlignment="1">
      <alignment horizontal="right" vertical="center"/>
    </xf>
    <xf numFmtId="0" fontId="28" fillId="0" borderId="0" xfId="0" applyFont="1" applyFill="1"/>
    <xf numFmtId="168" fontId="28" fillId="0" borderId="1" xfId="0" applyNumberFormat="1" applyFont="1" applyFill="1" applyBorder="1" applyAlignment="1">
      <alignment horizontal="center" vertical="center"/>
    </xf>
    <xf numFmtId="171" fontId="28" fillId="0" borderId="1" xfId="0" applyNumberFormat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vertical="center"/>
    </xf>
    <xf numFmtId="167" fontId="28" fillId="0" borderId="1" xfId="0" applyNumberFormat="1" applyFont="1" applyFill="1" applyBorder="1" applyAlignment="1">
      <alignment horizontal="right" vertical="center"/>
    </xf>
    <xf numFmtId="3" fontId="7" fillId="0" borderId="2" xfId="0" applyNumberFormat="1" applyFont="1" applyFill="1" applyBorder="1" applyAlignment="1">
      <alignment horizontal="right" vertical="center"/>
    </xf>
    <xf numFmtId="3" fontId="28" fillId="0" borderId="2" xfId="0" applyNumberFormat="1" applyFont="1" applyFill="1" applyBorder="1" applyAlignment="1">
      <alignment horizontal="right" vertical="center"/>
    </xf>
    <xf numFmtId="165" fontId="28" fillId="0" borderId="1" xfId="0" applyNumberFormat="1" applyFont="1" applyFill="1" applyBorder="1" applyAlignment="1">
      <alignment horizontal="right" vertical="center"/>
    </xf>
    <xf numFmtId="164" fontId="28" fillId="0" borderId="1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3" fontId="28" fillId="2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3" fontId="28" fillId="0" borderId="1" xfId="0" applyNumberFormat="1" applyFont="1" applyFill="1" applyBorder="1" applyAlignment="1">
      <alignment horizontal="right" vertical="center"/>
    </xf>
    <xf numFmtId="0" fontId="2" fillId="0" borderId="7" xfId="0" applyFont="1" applyBorder="1"/>
    <xf numFmtId="3" fontId="6" fillId="0" borderId="6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right" vertical="center"/>
    </xf>
    <xf numFmtId="170" fontId="20" fillId="2" borderId="1" xfId="0" applyNumberFormat="1" applyFont="1" applyFill="1" applyBorder="1" applyAlignment="1">
      <alignment horizontal="right" vertical="center"/>
    </xf>
    <xf numFmtId="170" fontId="20" fillId="14" borderId="1" xfId="0" applyNumberFormat="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wrapText="1"/>
    </xf>
    <xf numFmtId="49" fontId="29" fillId="0" borderId="1" xfId="0" applyNumberFormat="1" applyFont="1" applyBorder="1" applyAlignment="1">
      <alignment horizontal="center" vertical="center"/>
    </xf>
    <xf numFmtId="0" fontId="30" fillId="2" borderId="2" xfId="0" applyFont="1" applyFill="1" applyBorder="1" applyAlignment="1">
      <alignment horizontal="left" vertical="center"/>
    </xf>
    <xf numFmtId="49" fontId="31" fillId="2" borderId="2" xfId="2" applyNumberFormat="1" applyFont="1" applyFill="1" applyBorder="1" applyAlignment="1">
      <alignment horizontal="right" vertical="center"/>
    </xf>
    <xf numFmtId="0" fontId="32" fillId="2" borderId="2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left" vertical="center"/>
    </xf>
    <xf numFmtId="0" fontId="29" fillId="15" borderId="2" xfId="0" applyFont="1" applyFill="1" applyBorder="1" applyAlignment="1">
      <alignment horizontal="left" vertical="center"/>
    </xf>
    <xf numFmtId="169" fontId="32" fillId="2" borderId="1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/>
    </xf>
    <xf numFmtId="1" fontId="32" fillId="2" borderId="0" xfId="0" applyNumberFormat="1" applyFont="1" applyFill="1"/>
    <xf numFmtId="0" fontId="32" fillId="2" borderId="2" xfId="0" applyFont="1" applyFill="1" applyBorder="1" applyAlignment="1">
      <alignment horizontal="right" vertical="center"/>
    </xf>
    <xf numFmtId="170" fontId="32" fillId="2" borderId="1" xfId="0" applyNumberFormat="1" applyFont="1" applyFill="1" applyBorder="1" applyAlignment="1">
      <alignment horizontal="right" vertical="center"/>
    </xf>
    <xf numFmtId="0" fontId="32" fillId="2" borderId="0" xfId="0" applyFont="1" applyFill="1"/>
    <xf numFmtId="3" fontId="32" fillId="2" borderId="1" xfId="0" applyNumberFormat="1" applyFont="1" applyFill="1" applyBorder="1" applyAlignment="1">
      <alignment horizontal="right" vertical="center"/>
    </xf>
    <xf numFmtId="166" fontId="32" fillId="2" borderId="1" xfId="0" applyNumberFormat="1" applyFont="1" applyFill="1" applyBorder="1" applyAlignment="1">
      <alignment horizontal="right" vertical="center"/>
    </xf>
    <xf numFmtId="0" fontId="33" fillId="2" borderId="0" xfId="0" applyFont="1" applyFill="1"/>
    <xf numFmtId="168" fontId="33" fillId="2" borderId="1" xfId="0" applyNumberFormat="1" applyFont="1" applyFill="1" applyBorder="1" applyAlignment="1">
      <alignment horizontal="center" vertical="center"/>
    </xf>
    <xf numFmtId="171" fontId="33" fillId="2" borderId="1" xfId="0" applyNumberFormat="1" applyFont="1" applyFill="1" applyBorder="1" applyAlignment="1">
      <alignment horizontal="right" vertical="center"/>
    </xf>
    <xf numFmtId="0" fontId="33" fillId="2" borderId="1" xfId="0" applyFont="1" applyFill="1" applyBorder="1" applyAlignment="1">
      <alignment vertical="center"/>
    </xf>
    <xf numFmtId="167" fontId="33" fillId="2" borderId="1" xfId="0" applyNumberFormat="1" applyFont="1" applyFill="1" applyBorder="1" applyAlignment="1">
      <alignment horizontal="right" vertical="center"/>
    </xf>
    <xf numFmtId="3" fontId="32" fillId="2" borderId="2" xfId="0" applyNumberFormat="1" applyFont="1" applyFill="1" applyBorder="1" applyAlignment="1">
      <alignment horizontal="right" vertical="center"/>
    </xf>
    <xf numFmtId="3" fontId="33" fillId="2" borderId="2" xfId="0" applyNumberFormat="1" applyFont="1" applyFill="1" applyBorder="1" applyAlignment="1">
      <alignment horizontal="right" vertical="center"/>
    </xf>
    <xf numFmtId="165" fontId="33" fillId="2" borderId="1" xfId="0" applyNumberFormat="1" applyFont="1" applyFill="1" applyBorder="1" applyAlignment="1">
      <alignment horizontal="right" vertical="center"/>
    </xf>
    <xf numFmtId="164" fontId="33" fillId="2" borderId="1" xfId="0" applyNumberFormat="1" applyFont="1" applyFill="1" applyBorder="1" applyAlignment="1">
      <alignment horizontal="right" vertical="center"/>
    </xf>
    <xf numFmtId="3" fontId="33" fillId="2" borderId="1" xfId="0" applyNumberFormat="1" applyFont="1" applyFill="1" applyBorder="1" applyAlignment="1">
      <alignment horizontal="right" vertical="center"/>
    </xf>
    <xf numFmtId="0" fontId="34" fillId="0" borderId="0" xfId="0" applyFont="1"/>
    <xf numFmtId="49" fontId="35" fillId="0" borderId="1" xfId="0" applyNumberFormat="1" applyFont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49" fontId="37" fillId="14" borderId="2" xfId="2" applyNumberFormat="1" applyFont="1" applyFill="1" applyBorder="1" applyAlignment="1">
      <alignment horizontal="right" vertical="center"/>
    </xf>
    <xf numFmtId="0" fontId="36" fillId="14" borderId="2" xfId="0" applyFont="1" applyFill="1" applyBorder="1" applyAlignment="1">
      <alignment horizontal="center" vertical="center"/>
    </xf>
    <xf numFmtId="0" fontId="36" fillId="14" borderId="2" xfId="0" applyFont="1" applyFill="1" applyBorder="1" applyAlignment="1">
      <alignment horizontal="left" vertical="center"/>
    </xf>
    <xf numFmtId="0" fontId="38" fillId="15" borderId="2" xfId="0" applyFont="1" applyFill="1" applyBorder="1" applyAlignment="1">
      <alignment horizontal="left" vertical="center"/>
    </xf>
    <xf numFmtId="169" fontId="36" fillId="14" borderId="1" xfId="0" applyNumberFormat="1" applyFont="1" applyFill="1" applyBorder="1" applyAlignment="1">
      <alignment horizontal="center" vertical="center"/>
    </xf>
    <xf numFmtId="0" fontId="36" fillId="14" borderId="1" xfId="0" applyFont="1" applyFill="1" applyBorder="1" applyAlignment="1">
      <alignment horizontal="left" vertical="center"/>
    </xf>
    <xf numFmtId="1" fontId="36" fillId="14" borderId="0" xfId="0" applyNumberFormat="1" applyFont="1" applyFill="1"/>
    <xf numFmtId="0" fontId="36" fillId="14" borderId="1" xfId="0" applyFont="1" applyFill="1" applyBorder="1" applyAlignment="1">
      <alignment horizontal="right" vertical="center"/>
    </xf>
    <xf numFmtId="170" fontId="36" fillId="14" borderId="1" xfId="0" applyNumberFormat="1" applyFont="1" applyFill="1" applyBorder="1" applyAlignment="1">
      <alignment horizontal="right" vertical="center"/>
    </xf>
    <xf numFmtId="0" fontId="36" fillId="14" borderId="0" xfId="0" applyFont="1" applyFill="1"/>
    <xf numFmtId="3" fontId="36" fillId="14" borderId="1" xfId="0" applyNumberFormat="1" applyFont="1" applyFill="1" applyBorder="1" applyAlignment="1">
      <alignment horizontal="right" vertical="center"/>
    </xf>
    <xf numFmtId="166" fontId="36" fillId="14" borderId="1" xfId="0" applyNumberFormat="1" applyFont="1" applyFill="1" applyBorder="1" applyAlignment="1">
      <alignment horizontal="right" vertical="center"/>
    </xf>
    <xf numFmtId="0" fontId="39" fillId="14" borderId="0" xfId="0" applyFont="1" applyFill="1"/>
    <xf numFmtId="168" fontId="39" fillId="14" borderId="1" xfId="0" applyNumberFormat="1" applyFont="1" applyFill="1" applyBorder="1" applyAlignment="1">
      <alignment horizontal="center" vertical="center"/>
    </xf>
    <xf numFmtId="171" fontId="39" fillId="14" borderId="1" xfId="0" applyNumberFormat="1" applyFont="1" applyFill="1" applyBorder="1" applyAlignment="1">
      <alignment horizontal="right" vertical="center"/>
    </xf>
    <xf numFmtId="0" fontId="39" fillId="14" borderId="1" xfId="0" applyFont="1" applyFill="1" applyBorder="1" applyAlignment="1">
      <alignment vertical="center"/>
    </xf>
    <xf numFmtId="167" fontId="39" fillId="14" borderId="1" xfId="0" applyNumberFormat="1" applyFont="1" applyFill="1" applyBorder="1" applyAlignment="1">
      <alignment horizontal="right" vertical="center"/>
    </xf>
    <xf numFmtId="3" fontId="39" fillId="14" borderId="1" xfId="0" applyNumberFormat="1" applyFont="1" applyFill="1" applyBorder="1" applyAlignment="1">
      <alignment horizontal="right" vertical="center"/>
    </xf>
    <xf numFmtId="165" fontId="39" fillId="14" borderId="1" xfId="0" applyNumberFormat="1" applyFont="1" applyFill="1" applyBorder="1" applyAlignment="1">
      <alignment horizontal="right" vertical="center"/>
    </xf>
    <xf numFmtId="164" fontId="39" fillId="14" borderId="1" xfId="0" applyNumberFormat="1" applyFont="1" applyFill="1" applyBorder="1" applyAlignment="1">
      <alignment horizontal="right" vertical="center"/>
    </xf>
    <xf numFmtId="0" fontId="40" fillId="14" borderId="0" xfId="0" applyFont="1" applyFill="1"/>
    <xf numFmtId="3" fontId="40" fillId="14" borderId="1" xfId="0" applyNumberFormat="1" applyFont="1" applyFill="1" applyBorder="1" applyAlignment="1">
      <alignment horizontal="right" vertical="center"/>
    </xf>
    <xf numFmtId="49" fontId="41" fillId="0" borderId="1" xfId="0" applyNumberFormat="1" applyFont="1" applyBorder="1" applyAlignment="1">
      <alignment horizontal="center" vertical="center"/>
    </xf>
    <xf numFmtId="0" fontId="40" fillId="2" borderId="2" xfId="0" applyFont="1" applyFill="1" applyBorder="1" applyAlignment="1">
      <alignment horizontal="left" vertical="center"/>
    </xf>
    <xf numFmtId="49" fontId="42" fillId="2" borderId="2" xfId="2" applyNumberFormat="1" applyFont="1" applyFill="1" applyBorder="1" applyAlignment="1">
      <alignment horizontal="right" vertical="center"/>
    </xf>
    <xf numFmtId="0" fontId="43" fillId="2" borderId="2" xfId="0" applyFont="1" applyFill="1" applyBorder="1" applyAlignment="1">
      <alignment horizontal="center" vertical="center"/>
    </xf>
    <xf numFmtId="0" fontId="43" fillId="2" borderId="2" xfId="0" applyFont="1" applyFill="1" applyBorder="1" applyAlignment="1">
      <alignment horizontal="left" vertical="center"/>
    </xf>
    <xf numFmtId="0" fontId="41" fillId="15" borderId="2" xfId="0" applyFont="1" applyFill="1" applyBorder="1" applyAlignment="1">
      <alignment horizontal="left" vertical="center"/>
    </xf>
    <xf numFmtId="169" fontId="43" fillId="2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left" vertical="center"/>
    </xf>
    <xf numFmtId="1" fontId="43" fillId="2" borderId="0" xfId="0" applyNumberFormat="1" applyFont="1" applyFill="1"/>
    <xf numFmtId="0" fontId="43" fillId="2" borderId="2" xfId="0" applyFont="1" applyFill="1" applyBorder="1" applyAlignment="1">
      <alignment horizontal="right" vertical="center"/>
    </xf>
    <xf numFmtId="170" fontId="43" fillId="2" borderId="1" xfId="0" applyNumberFormat="1" applyFont="1" applyFill="1" applyBorder="1" applyAlignment="1">
      <alignment horizontal="right" vertical="center"/>
    </xf>
    <xf numFmtId="0" fontId="43" fillId="2" borderId="0" xfId="0" applyFont="1" applyFill="1"/>
    <xf numFmtId="3" fontId="43" fillId="2" borderId="1" xfId="0" applyNumberFormat="1" applyFont="1" applyFill="1" applyBorder="1" applyAlignment="1">
      <alignment horizontal="right" vertical="center"/>
    </xf>
    <xf numFmtId="166" fontId="43" fillId="2" borderId="1" xfId="0" applyNumberFormat="1" applyFont="1" applyFill="1" applyBorder="1" applyAlignment="1">
      <alignment horizontal="right" vertical="center"/>
    </xf>
    <xf numFmtId="0" fontId="40" fillId="2" borderId="0" xfId="0" applyFont="1" applyFill="1"/>
    <xf numFmtId="168" fontId="40" fillId="2" borderId="1" xfId="0" applyNumberFormat="1" applyFont="1" applyFill="1" applyBorder="1" applyAlignment="1">
      <alignment horizontal="center" vertical="center"/>
    </xf>
    <xf numFmtId="171" fontId="40" fillId="2" borderId="1" xfId="0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vertical="center"/>
    </xf>
    <xf numFmtId="167" fontId="40" fillId="2" borderId="1" xfId="0" applyNumberFormat="1" applyFont="1" applyFill="1" applyBorder="1" applyAlignment="1">
      <alignment horizontal="right" vertical="center"/>
    </xf>
    <xf numFmtId="3" fontId="43" fillId="2" borderId="2" xfId="0" applyNumberFormat="1" applyFont="1" applyFill="1" applyBorder="1" applyAlignment="1">
      <alignment horizontal="right" vertical="center"/>
    </xf>
    <xf numFmtId="3" fontId="40" fillId="2" borderId="2" xfId="0" applyNumberFormat="1" applyFont="1" applyFill="1" applyBorder="1" applyAlignment="1">
      <alignment horizontal="right" vertical="center"/>
    </xf>
    <xf numFmtId="165" fontId="40" fillId="2" borderId="1" xfId="0" applyNumberFormat="1" applyFont="1" applyFill="1" applyBorder="1" applyAlignment="1">
      <alignment horizontal="right" vertical="center"/>
    </xf>
    <xf numFmtId="164" fontId="40" fillId="2" borderId="1" xfId="0" applyNumberFormat="1" applyFont="1" applyFill="1" applyBorder="1" applyAlignment="1">
      <alignment horizontal="right" vertical="center"/>
    </xf>
    <xf numFmtId="3" fontId="40" fillId="2" borderId="1" xfId="0" applyNumberFormat="1" applyFont="1" applyFill="1" applyBorder="1" applyAlignment="1">
      <alignment horizontal="right" vertical="center"/>
    </xf>
    <xf numFmtId="49" fontId="37" fillId="2" borderId="2" xfId="2" applyNumberFormat="1" applyFont="1" applyFill="1" applyBorder="1" applyAlignment="1">
      <alignment horizontal="right" vertical="center"/>
    </xf>
    <xf numFmtId="0" fontId="36" fillId="2" borderId="2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left" vertical="center"/>
    </xf>
    <xf numFmtId="169" fontId="36" fillId="2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left" vertical="center"/>
    </xf>
    <xf numFmtId="1" fontId="36" fillId="2" borderId="0" xfId="0" applyNumberFormat="1" applyFont="1" applyFill="1"/>
    <xf numFmtId="0" fontId="36" fillId="2" borderId="2" xfId="0" applyFont="1" applyFill="1" applyBorder="1" applyAlignment="1">
      <alignment horizontal="right" vertical="center"/>
    </xf>
    <xf numFmtId="170" fontId="36" fillId="2" borderId="1" xfId="0" applyNumberFormat="1" applyFont="1" applyFill="1" applyBorder="1" applyAlignment="1">
      <alignment horizontal="right" vertical="center"/>
    </xf>
    <xf numFmtId="0" fontId="36" fillId="2" borderId="0" xfId="0" applyFont="1" applyFill="1"/>
    <xf numFmtId="3" fontId="36" fillId="2" borderId="1" xfId="0" applyNumberFormat="1" applyFont="1" applyFill="1" applyBorder="1" applyAlignment="1">
      <alignment horizontal="right" vertical="center"/>
    </xf>
    <xf numFmtId="166" fontId="36" fillId="2" borderId="1" xfId="0" applyNumberFormat="1" applyFont="1" applyFill="1" applyBorder="1" applyAlignment="1">
      <alignment horizontal="right" vertical="center"/>
    </xf>
    <xf numFmtId="0" fontId="39" fillId="2" borderId="0" xfId="0" applyFont="1" applyFill="1"/>
    <xf numFmtId="168" fontId="39" fillId="2" borderId="1" xfId="0" applyNumberFormat="1" applyFont="1" applyFill="1" applyBorder="1" applyAlignment="1">
      <alignment horizontal="center" vertical="center"/>
    </xf>
    <xf numFmtId="171" fontId="39" fillId="2" borderId="1" xfId="0" applyNumberFormat="1" applyFont="1" applyFill="1" applyBorder="1" applyAlignment="1">
      <alignment horizontal="right" vertical="center"/>
    </xf>
    <xf numFmtId="0" fontId="39" fillId="2" borderId="1" xfId="0" applyFont="1" applyFill="1" applyBorder="1" applyAlignment="1">
      <alignment vertical="center"/>
    </xf>
    <xf numFmtId="167" fontId="39" fillId="2" borderId="1" xfId="0" applyNumberFormat="1" applyFont="1" applyFill="1" applyBorder="1" applyAlignment="1">
      <alignment horizontal="right" vertical="center"/>
    </xf>
    <xf numFmtId="3" fontId="36" fillId="2" borderId="2" xfId="0" applyNumberFormat="1" applyFont="1" applyFill="1" applyBorder="1" applyAlignment="1">
      <alignment horizontal="right" vertical="center"/>
    </xf>
    <xf numFmtId="3" fontId="39" fillId="2" borderId="2" xfId="0" applyNumberFormat="1" applyFont="1" applyFill="1" applyBorder="1" applyAlignment="1">
      <alignment horizontal="right" vertical="center"/>
    </xf>
    <xf numFmtId="165" fontId="39" fillId="2" borderId="1" xfId="0" applyNumberFormat="1" applyFont="1" applyFill="1" applyBorder="1" applyAlignment="1">
      <alignment horizontal="right" vertical="center"/>
    </xf>
    <xf numFmtId="164" fontId="39" fillId="2" borderId="1" xfId="0" applyNumberFormat="1" applyFont="1" applyFill="1" applyBorder="1" applyAlignment="1">
      <alignment horizontal="right" vertical="center"/>
    </xf>
    <xf numFmtId="0" fontId="40" fillId="14" borderId="2" xfId="0" applyFont="1" applyFill="1" applyBorder="1" applyAlignment="1">
      <alignment horizontal="left" vertical="center"/>
    </xf>
    <xf numFmtId="49" fontId="42" fillId="14" borderId="2" xfId="2" applyNumberFormat="1" applyFont="1" applyFill="1" applyBorder="1" applyAlignment="1">
      <alignment horizontal="right" vertical="center"/>
    </xf>
    <xf numFmtId="0" fontId="43" fillId="14" borderId="2" xfId="0" applyFont="1" applyFill="1" applyBorder="1" applyAlignment="1">
      <alignment horizontal="center" vertical="center"/>
    </xf>
    <xf numFmtId="0" fontId="43" fillId="14" borderId="2" xfId="0" applyFont="1" applyFill="1" applyBorder="1" applyAlignment="1">
      <alignment horizontal="left" vertical="center"/>
    </xf>
    <xf numFmtId="169" fontId="43" fillId="14" borderId="1" xfId="0" applyNumberFormat="1" applyFont="1" applyFill="1" applyBorder="1" applyAlignment="1">
      <alignment horizontal="center" vertical="center"/>
    </xf>
    <xf numFmtId="0" fontId="43" fillId="14" borderId="1" xfId="0" applyFont="1" applyFill="1" applyBorder="1" applyAlignment="1">
      <alignment horizontal="left" vertical="center"/>
    </xf>
    <xf numFmtId="1" fontId="43" fillId="14" borderId="0" xfId="0" applyNumberFormat="1" applyFont="1" applyFill="1"/>
    <xf numFmtId="0" fontId="43" fillId="14" borderId="2" xfId="0" applyFont="1" applyFill="1" applyBorder="1" applyAlignment="1">
      <alignment horizontal="right" vertical="center"/>
    </xf>
    <xf numFmtId="170" fontId="43" fillId="14" borderId="1" xfId="0" applyNumberFormat="1" applyFont="1" applyFill="1" applyBorder="1" applyAlignment="1">
      <alignment horizontal="right" vertical="center"/>
    </xf>
    <xf numFmtId="0" fontId="43" fillId="14" borderId="0" xfId="0" applyFont="1" applyFill="1"/>
    <xf numFmtId="3" fontId="43" fillId="14" borderId="1" xfId="0" applyNumberFormat="1" applyFont="1" applyFill="1" applyBorder="1" applyAlignment="1">
      <alignment horizontal="right" vertical="center"/>
    </xf>
    <xf numFmtId="166" fontId="43" fillId="14" borderId="1" xfId="0" applyNumberFormat="1" applyFont="1" applyFill="1" applyBorder="1" applyAlignment="1">
      <alignment horizontal="right" vertical="center"/>
    </xf>
    <xf numFmtId="168" fontId="40" fillId="14" borderId="1" xfId="0" applyNumberFormat="1" applyFont="1" applyFill="1" applyBorder="1" applyAlignment="1">
      <alignment horizontal="center" vertical="center"/>
    </xf>
    <xf numFmtId="171" fontId="40" fillId="14" borderId="1" xfId="0" applyNumberFormat="1" applyFont="1" applyFill="1" applyBorder="1" applyAlignment="1">
      <alignment horizontal="right" vertical="center"/>
    </xf>
    <xf numFmtId="0" fontId="40" fillId="14" borderId="1" xfId="0" applyFont="1" applyFill="1" applyBorder="1" applyAlignment="1">
      <alignment vertical="center"/>
    </xf>
    <xf numFmtId="167" fontId="40" fillId="14" borderId="1" xfId="0" applyNumberFormat="1" applyFont="1" applyFill="1" applyBorder="1" applyAlignment="1">
      <alignment horizontal="right" vertical="center"/>
    </xf>
    <xf numFmtId="3" fontId="43" fillId="14" borderId="2" xfId="0" applyNumberFormat="1" applyFont="1" applyFill="1" applyBorder="1" applyAlignment="1">
      <alignment horizontal="right" vertical="center"/>
    </xf>
    <xf numFmtId="3" fontId="40" fillId="14" borderId="2" xfId="0" applyNumberFormat="1" applyFont="1" applyFill="1" applyBorder="1" applyAlignment="1">
      <alignment horizontal="right" vertical="center"/>
    </xf>
    <xf numFmtId="165" fontId="40" fillId="14" borderId="1" xfId="0" applyNumberFormat="1" applyFont="1" applyFill="1" applyBorder="1" applyAlignment="1">
      <alignment horizontal="right" vertical="center"/>
    </xf>
    <xf numFmtId="164" fontId="40" fillId="14" borderId="1" xfId="0" applyNumberFormat="1" applyFont="1" applyFill="1" applyBorder="1" applyAlignment="1">
      <alignment horizontal="right" vertical="center"/>
    </xf>
    <xf numFmtId="1" fontId="43" fillId="0" borderId="0" xfId="0" applyNumberFormat="1" applyFont="1"/>
    <xf numFmtId="0" fontId="43" fillId="0" borderId="0" xfId="0" applyFont="1"/>
    <xf numFmtId="176" fontId="43" fillId="2" borderId="1" xfId="0" applyNumberFormat="1" applyFont="1" applyFill="1" applyBorder="1" applyAlignment="1">
      <alignment horizontal="right" vertical="center"/>
    </xf>
    <xf numFmtId="0" fontId="40" fillId="0" borderId="0" xfId="0" applyFont="1"/>
    <xf numFmtId="0" fontId="36" fillId="14" borderId="2" xfId="0" applyFont="1" applyFill="1" applyBorder="1" applyAlignment="1">
      <alignment horizontal="right" vertical="center"/>
    </xf>
    <xf numFmtId="3" fontId="36" fillId="14" borderId="2" xfId="0" applyNumberFormat="1" applyFont="1" applyFill="1" applyBorder="1" applyAlignment="1">
      <alignment horizontal="right" vertical="center"/>
    </xf>
    <xf numFmtId="3" fontId="39" fillId="14" borderId="2" xfId="0" applyNumberFormat="1" applyFont="1" applyFill="1" applyBorder="1" applyAlignment="1">
      <alignment horizontal="right" vertical="center"/>
    </xf>
    <xf numFmtId="0" fontId="43" fillId="2" borderId="1" xfId="0" applyFont="1" applyFill="1" applyBorder="1" applyAlignment="1">
      <alignment horizontal="right" vertical="center"/>
    </xf>
    <xf numFmtId="0" fontId="44" fillId="2" borderId="2" xfId="0" applyFont="1" applyFill="1" applyBorder="1" applyAlignment="1">
      <alignment vertical="center"/>
    </xf>
    <xf numFmtId="0" fontId="45" fillId="14" borderId="2" xfId="0" applyFont="1" applyFill="1" applyBorder="1" applyAlignment="1">
      <alignment horizontal="left" vertical="center"/>
    </xf>
    <xf numFmtId="0" fontId="46" fillId="2" borderId="2" xfId="0" applyFont="1" applyFill="1" applyBorder="1" applyAlignment="1">
      <alignment horizontal="left" vertical="center"/>
    </xf>
    <xf numFmtId="0" fontId="45" fillId="2" borderId="2" xfId="0" applyFont="1" applyFill="1" applyBorder="1" applyAlignment="1">
      <alignment horizontal="left" vertical="center"/>
    </xf>
    <xf numFmtId="0" fontId="46" fillId="14" borderId="2" xfId="0" applyFont="1" applyFill="1" applyBorder="1" applyAlignment="1">
      <alignment horizontal="left" vertical="center"/>
    </xf>
    <xf numFmtId="173" fontId="47" fillId="2" borderId="1" xfId="0" applyNumberFormat="1" applyFont="1" applyFill="1" applyBorder="1"/>
    <xf numFmtId="173" fontId="48" fillId="0" borderId="1" xfId="1" applyNumberFormat="1" applyFont="1" applyBorder="1" applyAlignment="1">
      <alignment horizontal="left" vertical="center"/>
    </xf>
    <xf numFmtId="173" fontId="48" fillId="2" borderId="1" xfId="0" applyNumberFormat="1" applyFont="1" applyFill="1" applyBorder="1"/>
    <xf numFmtId="174" fontId="47" fillId="2" borderId="1" xfId="0" applyNumberFormat="1" applyFont="1" applyFill="1" applyBorder="1"/>
    <xf numFmtId="174" fontId="48" fillId="0" borderId="1" xfId="1" applyNumberFormat="1" applyFont="1" applyBorder="1" applyAlignment="1">
      <alignment horizontal="left" vertical="center"/>
    </xf>
    <xf numFmtId="174" fontId="48" fillId="2" borderId="1" xfId="0" applyNumberFormat="1" applyFont="1" applyFill="1" applyBorder="1"/>
  </cellXfs>
  <cellStyles count="3">
    <cellStyle name="Dziesiętny" xfId="2" builtinId="3"/>
    <cellStyle name="Normalny" xfId="0" builtinId="0"/>
    <cellStyle name="Walutowy" xfId="1" builtinId="4"/>
  </cellStyles>
  <dxfs count="0"/>
  <tableStyles count="0" defaultTableStyle="TableStyleMedium2" defaultPivotStyle="PivotStyleMedium9"/>
  <colors>
    <mruColors>
      <color rgb="FFFACFFD"/>
      <color rgb="FFFF99FF"/>
      <color rgb="FFFFFF99"/>
      <color rgb="FFA13B39"/>
      <color rgb="FFD6AD84"/>
      <color rgb="FF8CCEE2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tabSelected="1" showRuler="0" view="pageLayout" topLeftCell="A22" zoomScale="145" zoomScaleNormal="100" zoomScalePageLayoutView="145" workbookViewId="0">
      <selection activeCell="A36" sqref="A36"/>
    </sheetView>
  </sheetViews>
  <sheetFormatPr defaultColWidth="9.140625" defaultRowHeight="10.5" x14ac:dyDescent="0.15"/>
  <cols>
    <col min="1" max="1" width="5.7109375" style="28" customWidth="1"/>
    <col min="2" max="2" width="10.42578125" style="67" customWidth="1"/>
    <col min="3" max="3" width="12.5703125" style="1" customWidth="1"/>
    <col min="4" max="4" width="9.7109375" style="57" customWidth="1"/>
    <col min="5" max="5" width="12.140625" style="1" customWidth="1"/>
    <col min="6" max="6" width="22.140625" style="29" customWidth="1"/>
    <col min="7" max="7" width="10.7109375" style="1" customWidth="1"/>
    <col min="8" max="8" width="7.42578125" style="1" customWidth="1"/>
    <col min="9" max="9" width="8.140625" style="1" customWidth="1"/>
    <col min="10" max="10" width="8.7109375" style="55" customWidth="1"/>
    <col min="11" max="11" width="1.140625" style="1" customWidth="1"/>
    <col min="12" max="12" width="8.7109375" style="1" customWidth="1"/>
    <col min="13" max="13" width="10.5703125" style="55" customWidth="1"/>
    <col min="14" max="14" width="7.85546875" style="1" customWidth="1"/>
    <col min="15" max="15" width="1.140625" style="1" customWidth="1"/>
    <col min="16" max="16" width="7.7109375" style="1" customWidth="1"/>
    <col min="17" max="17" width="11.140625" style="1" customWidth="1"/>
    <col min="18" max="18" width="9.42578125" style="1" customWidth="1"/>
    <col min="19" max="19" width="9.85546875" style="1" customWidth="1"/>
    <col min="20" max="20" width="1.140625" style="1" customWidth="1"/>
    <col min="21" max="23" width="6.85546875" style="1" customWidth="1"/>
    <col min="24" max="24" width="7" style="1" customWidth="1"/>
    <col min="25" max="25" width="1.140625" style="1" customWidth="1"/>
    <col min="26" max="26" width="9.5703125" style="1" customWidth="1"/>
    <col min="27" max="27" width="8" style="1" customWidth="1"/>
    <col min="28" max="28" width="8.140625" style="1" customWidth="1"/>
    <col min="29" max="29" width="8.28515625" style="1" customWidth="1"/>
    <col min="30" max="30" width="1.140625" style="1" customWidth="1"/>
    <col min="31" max="31" width="6.7109375" style="1" customWidth="1"/>
    <col min="32" max="32" width="6.140625" style="1" customWidth="1"/>
    <col min="33" max="33" width="8.7109375" style="1" customWidth="1"/>
    <col min="34" max="34" width="8.140625" style="1" customWidth="1"/>
    <col min="35" max="35" width="9.28515625" style="1" bestFit="1" customWidth="1"/>
    <col min="36" max="36" width="15" style="1" customWidth="1"/>
    <col min="37" max="16384" width="9.140625" style="1"/>
  </cols>
  <sheetData>
    <row r="1" spans="1:36" s="28" customFormat="1" ht="9" x14ac:dyDescent="0.15">
      <c r="B1" s="66"/>
      <c r="D1" s="58"/>
      <c r="F1" s="29"/>
      <c r="J1" s="162"/>
      <c r="K1" s="26"/>
      <c r="L1" s="265" t="s">
        <v>127</v>
      </c>
      <c r="M1" s="265"/>
      <c r="N1" s="265"/>
      <c r="O1" s="37"/>
      <c r="P1" s="262" t="s">
        <v>144</v>
      </c>
      <c r="Q1" s="263"/>
      <c r="R1" s="263"/>
      <c r="S1" s="264"/>
      <c r="T1" s="37"/>
      <c r="U1" s="266" t="s">
        <v>149</v>
      </c>
      <c r="V1" s="263"/>
      <c r="W1" s="263"/>
      <c r="X1" s="264"/>
      <c r="Y1" s="38"/>
      <c r="Z1" s="262" t="s">
        <v>154</v>
      </c>
      <c r="AA1" s="263"/>
      <c r="AB1" s="263"/>
      <c r="AC1" s="264"/>
      <c r="AD1" s="29"/>
      <c r="AE1" s="262" t="s">
        <v>159</v>
      </c>
      <c r="AF1" s="263"/>
      <c r="AG1" s="263"/>
      <c r="AH1" s="263"/>
      <c r="AI1" s="264"/>
      <c r="AJ1" s="258" t="s">
        <v>214</v>
      </c>
    </row>
    <row r="2" spans="1:36" s="28" customFormat="1" ht="33.75" customHeight="1" x14ac:dyDescent="0.15">
      <c r="A2" s="25" t="s">
        <v>109</v>
      </c>
      <c r="B2" s="122" t="s">
        <v>110</v>
      </c>
      <c r="C2" s="34" t="s">
        <v>111</v>
      </c>
      <c r="D2" s="34" t="s">
        <v>112</v>
      </c>
      <c r="E2" s="25" t="s">
        <v>113</v>
      </c>
      <c r="F2" s="30" t="s">
        <v>114</v>
      </c>
      <c r="G2" s="25" t="s">
        <v>115</v>
      </c>
      <c r="H2" s="25" t="s">
        <v>116</v>
      </c>
      <c r="I2" s="25" t="s">
        <v>117</v>
      </c>
      <c r="J2" s="34" t="s">
        <v>118</v>
      </c>
      <c r="K2" s="26"/>
      <c r="L2" s="25" t="s">
        <v>128</v>
      </c>
      <c r="M2" s="34" t="s">
        <v>129</v>
      </c>
      <c r="N2" s="27" t="s">
        <v>130</v>
      </c>
      <c r="P2" s="25" t="s">
        <v>145</v>
      </c>
      <c r="Q2" s="25" t="s">
        <v>146</v>
      </c>
      <c r="R2" s="25" t="s">
        <v>147</v>
      </c>
      <c r="S2" s="25" t="s">
        <v>148</v>
      </c>
      <c r="T2" s="29"/>
      <c r="U2" s="30" t="s">
        <v>150</v>
      </c>
      <c r="V2" s="30" t="s">
        <v>151</v>
      </c>
      <c r="W2" s="30" t="s">
        <v>152</v>
      </c>
      <c r="X2" s="30" t="s">
        <v>153</v>
      </c>
      <c r="Y2" s="29"/>
      <c r="Z2" s="30" t="s">
        <v>155</v>
      </c>
      <c r="AA2" s="44" t="s">
        <v>156</v>
      </c>
      <c r="AB2" s="45" t="s">
        <v>158</v>
      </c>
      <c r="AC2" s="45" t="s">
        <v>157</v>
      </c>
      <c r="AD2" s="29"/>
      <c r="AE2" s="5" t="s">
        <v>160</v>
      </c>
      <c r="AF2" s="30" t="s">
        <v>161</v>
      </c>
      <c r="AG2" s="5" t="s">
        <v>162</v>
      </c>
      <c r="AH2" s="5" t="s">
        <v>163</v>
      </c>
      <c r="AI2" s="5" t="s">
        <v>164</v>
      </c>
      <c r="AJ2" s="258" t="s">
        <v>215</v>
      </c>
    </row>
    <row r="3" spans="1:36" x14ac:dyDescent="0.15">
      <c r="A3" s="107">
        <v>7</v>
      </c>
      <c r="B3" s="8" t="s">
        <v>8</v>
      </c>
      <c r="C3" s="104">
        <v>10211040000</v>
      </c>
      <c r="D3" s="59" t="s">
        <v>9</v>
      </c>
      <c r="E3" s="6" t="s">
        <v>10</v>
      </c>
      <c r="F3" s="84" t="s">
        <v>119</v>
      </c>
      <c r="G3" s="118" t="s">
        <v>123</v>
      </c>
      <c r="H3" s="23">
        <v>100</v>
      </c>
      <c r="I3" s="7" t="s">
        <v>125</v>
      </c>
      <c r="J3" s="111">
        <v>0.13500000000000001</v>
      </c>
      <c r="K3" s="3"/>
      <c r="L3" s="64">
        <v>250</v>
      </c>
      <c r="M3" s="113">
        <f t="shared" ref="M3:M16" si="0">J3*L3</f>
        <v>33.75</v>
      </c>
      <c r="N3" s="96">
        <v>6.3</v>
      </c>
      <c r="P3" s="46">
        <v>6000</v>
      </c>
      <c r="Q3" s="113">
        <f t="shared" ref="Q3:Q16" si="1">J3*P3</f>
        <v>810</v>
      </c>
      <c r="R3" s="96">
        <f t="shared" ref="R3:R13" si="2">N3*AG3+AI3</f>
        <v>171.2</v>
      </c>
      <c r="S3" s="31">
        <f t="shared" ref="S3:S16" si="3">(AH3+((AA3/10+0.5)*AF3))/100</f>
        <v>1.49</v>
      </c>
      <c r="T3" s="4"/>
      <c r="U3" s="33">
        <v>18</v>
      </c>
      <c r="V3" s="33">
        <v>8</v>
      </c>
      <c r="W3" s="33">
        <v>22.5</v>
      </c>
      <c r="X3" s="98">
        <f t="shared" ref="X3:X16" si="4">_xlfn.FLOOR.MATH((U3*V3*W3)/1000,0.05,0)</f>
        <v>3.2</v>
      </c>
      <c r="Y3" s="4"/>
      <c r="Z3" s="9" t="s">
        <v>6</v>
      </c>
      <c r="AA3" s="35">
        <v>330</v>
      </c>
      <c r="AB3" s="35">
        <v>370</v>
      </c>
      <c r="AC3" s="35">
        <v>340</v>
      </c>
      <c r="AD3" s="4"/>
      <c r="AE3" s="46">
        <v>6</v>
      </c>
      <c r="AF3" s="54">
        <f t="shared" ref="AF3:AF13" si="5">AG3/AE3</f>
        <v>4</v>
      </c>
      <c r="AG3" s="54">
        <f t="shared" ref="AG3:AG13" si="6">P3/L3</f>
        <v>24</v>
      </c>
      <c r="AH3" s="39">
        <v>15</v>
      </c>
      <c r="AI3" s="40">
        <v>20</v>
      </c>
      <c r="AJ3" s="249">
        <v>5901508812339</v>
      </c>
    </row>
    <row r="4" spans="1:36" x14ac:dyDescent="0.15">
      <c r="A4" s="107">
        <v>7</v>
      </c>
      <c r="B4" s="120" t="s">
        <v>11</v>
      </c>
      <c r="C4" s="105">
        <v>10411040000</v>
      </c>
      <c r="D4" s="60" t="s">
        <v>12</v>
      </c>
      <c r="E4" s="12" t="s">
        <v>13</v>
      </c>
      <c r="F4" s="84" t="s">
        <v>119</v>
      </c>
      <c r="G4" s="118" t="s">
        <v>123</v>
      </c>
      <c r="H4" s="24">
        <v>100</v>
      </c>
      <c r="I4" s="7" t="s">
        <v>125</v>
      </c>
      <c r="J4" s="109">
        <v>0.17200000000000001</v>
      </c>
      <c r="K4" s="3"/>
      <c r="L4" s="20">
        <v>250</v>
      </c>
      <c r="M4" s="114">
        <f t="shared" si="0"/>
        <v>43</v>
      </c>
      <c r="N4" s="97">
        <v>9.4499999999999993</v>
      </c>
      <c r="P4" s="69">
        <v>6000</v>
      </c>
      <c r="Q4" s="114">
        <f t="shared" si="1"/>
        <v>1032</v>
      </c>
      <c r="R4" s="97">
        <f t="shared" si="2"/>
        <v>246.79999999999998</v>
      </c>
      <c r="S4" s="70">
        <f t="shared" si="3"/>
        <v>1.77</v>
      </c>
      <c r="T4" s="4"/>
      <c r="U4" s="22">
        <v>24</v>
      </c>
      <c r="V4" s="22">
        <v>10</v>
      </c>
      <c r="W4" s="22">
        <v>32</v>
      </c>
      <c r="X4" s="99">
        <f t="shared" si="4"/>
        <v>7.65</v>
      </c>
      <c r="Y4" s="4"/>
      <c r="Z4" s="13" t="s">
        <v>7</v>
      </c>
      <c r="AA4" s="36">
        <v>400</v>
      </c>
      <c r="AB4" s="36">
        <v>550</v>
      </c>
      <c r="AC4" s="36">
        <v>245</v>
      </c>
      <c r="AD4" s="4"/>
      <c r="AE4" s="14">
        <v>6</v>
      </c>
      <c r="AF4" s="15">
        <f t="shared" si="5"/>
        <v>4</v>
      </c>
      <c r="AG4" s="15">
        <f t="shared" si="6"/>
        <v>24</v>
      </c>
      <c r="AH4" s="41">
        <v>15</v>
      </c>
      <c r="AI4" s="42">
        <v>20</v>
      </c>
      <c r="AJ4" s="250">
        <v>5901508810021</v>
      </c>
    </row>
    <row r="5" spans="1:36" x14ac:dyDescent="0.15">
      <c r="A5" s="107">
        <v>7</v>
      </c>
      <c r="B5" s="8" t="s">
        <v>14</v>
      </c>
      <c r="C5" s="104">
        <v>10611040000</v>
      </c>
      <c r="D5" s="59" t="s">
        <v>15</v>
      </c>
      <c r="E5" s="6" t="s">
        <v>16</v>
      </c>
      <c r="F5" s="84" t="s">
        <v>119</v>
      </c>
      <c r="G5" s="118" t="s">
        <v>123</v>
      </c>
      <c r="H5" s="23">
        <v>100</v>
      </c>
      <c r="I5" s="7" t="s">
        <v>125</v>
      </c>
      <c r="J5" s="111">
        <v>0.18099999999999999</v>
      </c>
      <c r="K5" s="3"/>
      <c r="L5" s="21">
        <v>250</v>
      </c>
      <c r="M5" s="113">
        <f t="shared" si="0"/>
        <v>45.25</v>
      </c>
      <c r="N5" s="96">
        <v>10.4</v>
      </c>
      <c r="P5" s="46">
        <v>6000</v>
      </c>
      <c r="Q5" s="113">
        <f t="shared" si="1"/>
        <v>1086</v>
      </c>
      <c r="R5" s="96">
        <f t="shared" si="2"/>
        <v>269.60000000000002</v>
      </c>
      <c r="S5" s="31">
        <f t="shared" si="3"/>
        <v>1.77</v>
      </c>
      <c r="T5" s="4"/>
      <c r="U5" s="33">
        <v>24</v>
      </c>
      <c r="V5" s="33">
        <v>10</v>
      </c>
      <c r="W5" s="33">
        <v>36</v>
      </c>
      <c r="X5" s="98">
        <f t="shared" si="4"/>
        <v>8.6</v>
      </c>
      <c r="Y5" s="4"/>
      <c r="Z5" s="9" t="s">
        <v>7</v>
      </c>
      <c r="AA5" s="35">
        <v>400</v>
      </c>
      <c r="AB5" s="35">
        <v>550</v>
      </c>
      <c r="AC5" s="35">
        <v>245</v>
      </c>
      <c r="AD5" s="4"/>
      <c r="AE5" s="16">
        <v>6</v>
      </c>
      <c r="AF5" s="17">
        <f t="shared" si="5"/>
        <v>4</v>
      </c>
      <c r="AG5" s="17">
        <f t="shared" si="6"/>
        <v>24</v>
      </c>
      <c r="AH5" s="39">
        <v>15</v>
      </c>
      <c r="AI5" s="40">
        <v>20</v>
      </c>
      <c r="AJ5" s="54">
        <v>5901508810045</v>
      </c>
    </row>
    <row r="6" spans="1:36" x14ac:dyDescent="0.15">
      <c r="A6" s="107">
        <v>7</v>
      </c>
      <c r="B6" s="120" t="s">
        <v>17</v>
      </c>
      <c r="C6" s="105">
        <v>10811040000</v>
      </c>
      <c r="D6" s="60" t="s">
        <v>18</v>
      </c>
      <c r="E6" s="12" t="s">
        <v>19</v>
      </c>
      <c r="F6" s="84" t="s">
        <v>119</v>
      </c>
      <c r="G6" s="118" t="s">
        <v>123</v>
      </c>
      <c r="H6" s="24">
        <v>100</v>
      </c>
      <c r="I6" s="7" t="s">
        <v>125</v>
      </c>
      <c r="J6" s="109">
        <v>0.24399999999999999</v>
      </c>
      <c r="K6" s="3"/>
      <c r="L6" s="20">
        <v>100</v>
      </c>
      <c r="M6" s="114">
        <f t="shared" si="0"/>
        <v>24.4</v>
      </c>
      <c r="N6" s="97">
        <v>5.8</v>
      </c>
      <c r="P6" s="69">
        <v>3500</v>
      </c>
      <c r="Q6" s="114">
        <f t="shared" si="1"/>
        <v>854</v>
      </c>
      <c r="R6" s="97">
        <f t="shared" si="2"/>
        <v>223</v>
      </c>
      <c r="S6" s="70">
        <f t="shared" si="3"/>
        <v>1.9875</v>
      </c>
      <c r="T6" s="4"/>
      <c r="U6" s="22">
        <v>30.5</v>
      </c>
      <c r="V6" s="22">
        <v>17</v>
      </c>
      <c r="W6" s="22">
        <v>34</v>
      </c>
      <c r="X6" s="99">
        <f t="shared" si="4"/>
        <v>17.600000000000001</v>
      </c>
      <c r="Y6" s="4"/>
      <c r="Z6" s="13" t="s">
        <v>20</v>
      </c>
      <c r="AA6" s="36">
        <v>310</v>
      </c>
      <c r="AB6" s="36">
        <v>440</v>
      </c>
      <c r="AC6" s="36">
        <v>225</v>
      </c>
      <c r="AD6" s="4"/>
      <c r="AE6" s="14">
        <v>6</v>
      </c>
      <c r="AF6" s="15">
        <f t="shared" si="5"/>
        <v>5.833333333333333</v>
      </c>
      <c r="AG6" s="15">
        <f t="shared" si="6"/>
        <v>35</v>
      </c>
      <c r="AH6" s="41">
        <v>15</v>
      </c>
      <c r="AI6" s="42">
        <v>20</v>
      </c>
      <c r="AJ6" s="251">
        <v>5901508810069</v>
      </c>
    </row>
    <row r="7" spans="1:36" x14ac:dyDescent="0.15">
      <c r="A7" s="107">
        <v>7</v>
      </c>
      <c r="B7" s="8" t="s">
        <v>21</v>
      </c>
      <c r="C7" s="104">
        <v>11011040000</v>
      </c>
      <c r="D7" s="59" t="s">
        <v>22</v>
      </c>
      <c r="E7" s="6" t="s">
        <v>23</v>
      </c>
      <c r="F7" s="84" t="s">
        <v>119</v>
      </c>
      <c r="G7" s="118" t="s">
        <v>123</v>
      </c>
      <c r="H7" s="23">
        <v>100</v>
      </c>
      <c r="I7" s="7" t="s">
        <v>125</v>
      </c>
      <c r="J7" s="111">
        <v>0.27700000000000002</v>
      </c>
      <c r="K7" s="3"/>
      <c r="L7" s="21">
        <v>100</v>
      </c>
      <c r="M7" s="113">
        <f t="shared" si="0"/>
        <v>27.700000000000003</v>
      </c>
      <c r="N7" s="96">
        <v>6.45</v>
      </c>
      <c r="P7" s="46">
        <v>3000</v>
      </c>
      <c r="Q7" s="113">
        <f t="shared" si="1"/>
        <v>831.00000000000011</v>
      </c>
      <c r="R7" s="96">
        <f t="shared" si="2"/>
        <v>213.5</v>
      </c>
      <c r="S7" s="31">
        <f t="shared" si="3"/>
        <v>1.7250000000000001</v>
      </c>
      <c r="T7" s="4"/>
      <c r="U7" s="33">
        <v>30.5</v>
      </c>
      <c r="V7" s="33">
        <v>17</v>
      </c>
      <c r="W7" s="33">
        <v>42.5</v>
      </c>
      <c r="X7" s="98">
        <f t="shared" si="4"/>
        <v>22</v>
      </c>
      <c r="Y7" s="4"/>
      <c r="Z7" s="9" t="s">
        <v>24</v>
      </c>
      <c r="AA7" s="35">
        <v>310</v>
      </c>
      <c r="AB7" s="35">
        <v>540</v>
      </c>
      <c r="AC7" s="35">
        <v>225</v>
      </c>
      <c r="AD7" s="4"/>
      <c r="AE7" s="16">
        <v>6</v>
      </c>
      <c r="AF7" s="17">
        <f t="shared" si="5"/>
        <v>5</v>
      </c>
      <c r="AG7" s="17">
        <f t="shared" si="6"/>
        <v>30</v>
      </c>
      <c r="AH7" s="39">
        <v>15</v>
      </c>
      <c r="AI7" s="40">
        <v>20</v>
      </c>
      <c r="AJ7" s="54">
        <v>5901508810083</v>
      </c>
    </row>
    <row r="8" spans="1:36" x14ac:dyDescent="0.15">
      <c r="A8" s="107">
        <v>7</v>
      </c>
      <c r="B8" s="120" t="s">
        <v>25</v>
      </c>
      <c r="C8" s="105">
        <v>11211040000</v>
      </c>
      <c r="D8" s="60" t="s">
        <v>26</v>
      </c>
      <c r="E8" s="12" t="s">
        <v>27</v>
      </c>
      <c r="F8" s="84" t="s">
        <v>119</v>
      </c>
      <c r="G8" s="118" t="s">
        <v>123</v>
      </c>
      <c r="H8" s="24">
        <v>100</v>
      </c>
      <c r="I8" s="7" t="s">
        <v>125</v>
      </c>
      <c r="J8" s="109">
        <v>0.314</v>
      </c>
      <c r="K8" s="3"/>
      <c r="L8" s="20">
        <v>100</v>
      </c>
      <c r="M8" s="114">
        <f t="shared" si="0"/>
        <v>31.4</v>
      </c>
      <c r="N8" s="97">
        <v>7.4</v>
      </c>
      <c r="P8" s="69">
        <v>2400</v>
      </c>
      <c r="Q8" s="114">
        <f t="shared" si="1"/>
        <v>753.6</v>
      </c>
      <c r="R8" s="97">
        <f t="shared" si="2"/>
        <v>197.60000000000002</v>
      </c>
      <c r="S8" s="70">
        <f t="shared" si="3"/>
        <v>1.79</v>
      </c>
      <c r="T8" s="4"/>
      <c r="U8" s="22">
        <v>40</v>
      </c>
      <c r="V8" s="22">
        <v>18</v>
      </c>
      <c r="W8" s="22">
        <v>39</v>
      </c>
      <c r="X8" s="99">
        <f t="shared" si="4"/>
        <v>28.05</v>
      </c>
      <c r="Y8" s="4"/>
      <c r="Z8" s="13" t="s">
        <v>28</v>
      </c>
      <c r="AA8" s="36">
        <v>405</v>
      </c>
      <c r="AB8" s="36">
        <v>490</v>
      </c>
      <c r="AC8" s="36">
        <v>225</v>
      </c>
      <c r="AD8" s="4"/>
      <c r="AE8" s="14">
        <v>6</v>
      </c>
      <c r="AF8" s="15">
        <f t="shared" si="5"/>
        <v>4</v>
      </c>
      <c r="AG8" s="15">
        <f t="shared" si="6"/>
        <v>24</v>
      </c>
      <c r="AH8" s="41">
        <v>15</v>
      </c>
      <c r="AI8" s="42">
        <v>20</v>
      </c>
      <c r="AJ8" s="251">
        <v>5901508810144</v>
      </c>
    </row>
    <row r="9" spans="1:36" x14ac:dyDescent="0.15">
      <c r="A9" s="107">
        <v>7</v>
      </c>
      <c r="B9" s="8" t="s">
        <v>29</v>
      </c>
      <c r="C9" s="104">
        <v>11411040000</v>
      </c>
      <c r="D9" s="59" t="s">
        <v>30</v>
      </c>
      <c r="E9" s="6" t="s">
        <v>31</v>
      </c>
      <c r="F9" s="84" t="s">
        <v>119</v>
      </c>
      <c r="G9" s="118" t="s">
        <v>123</v>
      </c>
      <c r="H9" s="23">
        <v>100</v>
      </c>
      <c r="I9" s="7" t="s">
        <v>125</v>
      </c>
      <c r="J9" s="111">
        <v>0.35699999999999998</v>
      </c>
      <c r="K9" s="3"/>
      <c r="L9" s="19">
        <v>100</v>
      </c>
      <c r="M9" s="113">
        <f t="shared" si="0"/>
        <v>35.699999999999996</v>
      </c>
      <c r="N9" s="96">
        <v>8.6999999999999993</v>
      </c>
      <c r="P9" s="46">
        <v>1800</v>
      </c>
      <c r="Q9" s="113">
        <f t="shared" si="1"/>
        <v>642.6</v>
      </c>
      <c r="R9" s="96">
        <f t="shared" si="2"/>
        <v>176.6</v>
      </c>
      <c r="S9" s="31">
        <f t="shared" si="3"/>
        <v>1.68</v>
      </c>
      <c r="T9" s="4"/>
      <c r="U9" s="33">
        <v>50</v>
      </c>
      <c r="V9" s="33">
        <v>18</v>
      </c>
      <c r="W9" s="33">
        <v>39</v>
      </c>
      <c r="X9" s="98">
        <f t="shared" si="4"/>
        <v>35.1</v>
      </c>
      <c r="Y9" s="4"/>
      <c r="Z9" s="9" t="s">
        <v>32</v>
      </c>
      <c r="AA9" s="35">
        <v>505</v>
      </c>
      <c r="AB9" s="35">
        <v>490</v>
      </c>
      <c r="AC9" s="35">
        <v>225</v>
      </c>
      <c r="AD9" s="4"/>
      <c r="AE9" s="10">
        <v>6</v>
      </c>
      <c r="AF9" s="11">
        <f t="shared" si="5"/>
        <v>3</v>
      </c>
      <c r="AG9" s="11">
        <f t="shared" si="6"/>
        <v>18</v>
      </c>
      <c r="AH9" s="39">
        <v>15</v>
      </c>
      <c r="AI9" s="40">
        <v>20</v>
      </c>
      <c r="AJ9" s="252">
        <v>5901508810168</v>
      </c>
    </row>
    <row r="10" spans="1:36" x14ac:dyDescent="0.15">
      <c r="A10" s="107">
        <v>7</v>
      </c>
      <c r="B10" s="120" t="s">
        <v>33</v>
      </c>
      <c r="C10" s="105">
        <v>11811040000</v>
      </c>
      <c r="D10" s="60" t="s">
        <v>34</v>
      </c>
      <c r="E10" s="12" t="s">
        <v>35</v>
      </c>
      <c r="F10" s="84" t="s">
        <v>119</v>
      </c>
      <c r="G10" s="118" t="s">
        <v>123</v>
      </c>
      <c r="H10" s="24">
        <v>100</v>
      </c>
      <c r="I10" s="7" t="s">
        <v>125</v>
      </c>
      <c r="J10" s="109">
        <v>0.27</v>
      </c>
      <c r="K10" s="3"/>
      <c r="L10" s="20">
        <v>100</v>
      </c>
      <c r="M10" s="114">
        <f t="shared" si="0"/>
        <v>27</v>
      </c>
      <c r="N10" s="97">
        <v>6.25</v>
      </c>
      <c r="P10" s="69">
        <v>2400</v>
      </c>
      <c r="Q10" s="114">
        <f t="shared" si="1"/>
        <v>648</v>
      </c>
      <c r="R10" s="97">
        <f t="shared" si="2"/>
        <v>170</v>
      </c>
      <c r="S10" s="70">
        <f t="shared" si="3"/>
        <v>1.55</v>
      </c>
      <c r="T10" s="4"/>
      <c r="U10" s="22">
        <v>34</v>
      </c>
      <c r="V10" s="22">
        <v>20</v>
      </c>
      <c r="W10" s="22">
        <v>33</v>
      </c>
      <c r="X10" s="99">
        <f t="shared" si="4"/>
        <v>22.400000000000002</v>
      </c>
      <c r="Y10" s="4"/>
      <c r="Z10" s="13" t="s">
        <v>36</v>
      </c>
      <c r="AA10" s="36">
        <v>345</v>
      </c>
      <c r="AB10" s="36">
        <v>440</v>
      </c>
      <c r="AC10" s="36">
        <v>230</v>
      </c>
      <c r="AD10" s="4"/>
      <c r="AE10" s="14">
        <v>6</v>
      </c>
      <c r="AF10" s="15">
        <f t="shared" si="5"/>
        <v>4</v>
      </c>
      <c r="AG10" s="15">
        <f t="shared" si="6"/>
        <v>24</v>
      </c>
      <c r="AH10" s="41">
        <v>15</v>
      </c>
      <c r="AI10" s="42">
        <v>20</v>
      </c>
      <c r="AJ10" s="251">
        <v>5901508811486</v>
      </c>
    </row>
    <row r="11" spans="1:36" x14ac:dyDescent="0.15">
      <c r="A11" s="107">
        <v>7</v>
      </c>
      <c r="B11" s="8" t="s">
        <v>37</v>
      </c>
      <c r="C11" s="104">
        <v>32011040000</v>
      </c>
      <c r="D11" s="59" t="s">
        <v>38</v>
      </c>
      <c r="E11" s="6" t="s">
        <v>39</v>
      </c>
      <c r="F11" s="84" t="s">
        <v>119</v>
      </c>
      <c r="G11" s="118" t="s">
        <v>123</v>
      </c>
      <c r="H11" s="23">
        <v>100</v>
      </c>
      <c r="I11" s="7" t="s">
        <v>125</v>
      </c>
      <c r="J11" s="111">
        <v>0.61799999999999999</v>
      </c>
      <c r="K11" s="3"/>
      <c r="L11" s="21">
        <v>100</v>
      </c>
      <c r="M11" s="113">
        <f t="shared" si="0"/>
        <v>61.8</v>
      </c>
      <c r="N11" s="96">
        <v>8.85</v>
      </c>
      <c r="P11" s="46">
        <v>1600</v>
      </c>
      <c r="Q11" s="113">
        <f t="shared" si="1"/>
        <v>988.8</v>
      </c>
      <c r="R11" s="96">
        <f t="shared" si="2"/>
        <v>161.6</v>
      </c>
      <c r="S11" s="31">
        <f t="shared" si="3"/>
        <v>1.57</v>
      </c>
      <c r="T11" s="4"/>
      <c r="U11" s="33">
        <v>36</v>
      </c>
      <c r="V11" s="33">
        <v>33</v>
      </c>
      <c r="W11" s="33">
        <v>32</v>
      </c>
      <c r="X11" s="98">
        <f t="shared" si="4"/>
        <v>38</v>
      </c>
      <c r="Y11" s="4"/>
      <c r="Z11" s="9" t="s">
        <v>40</v>
      </c>
      <c r="AA11" s="35">
        <v>350</v>
      </c>
      <c r="AB11" s="35">
        <v>450</v>
      </c>
      <c r="AC11" s="35">
        <v>365</v>
      </c>
      <c r="AD11" s="4"/>
      <c r="AE11" s="16">
        <v>4</v>
      </c>
      <c r="AF11" s="17">
        <f t="shared" si="5"/>
        <v>4</v>
      </c>
      <c r="AG11" s="17">
        <f t="shared" si="6"/>
        <v>16</v>
      </c>
      <c r="AH11" s="39">
        <v>15</v>
      </c>
      <c r="AI11" s="40">
        <v>20</v>
      </c>
      <c r="AJ11" s="54">
        <v>5901508811516</v>
      </c>
    </row>
    <row r="12" spans="1:36" x14ac:dyDescent="0.15">
      <c r="A12" s="107">
        <v>7</v>
      </c>
      <c r="B12" s="8" t="s">
        <v>41</v>
      </c>
      <c r="C12" s="104">
        <v>12411040000</v>
      </c>
      <c r="D12" s="59" t="s">
        <v>42</v>
      </c>
      <c r="E12" s="6" t="s">
        <v>43</v>
      </c>
      <c r="F12" s="84" t="s">
        <v>119</v>
      </c>
      <c r="G12" s="118" t="s">
        <v>123</v>
      </c>
      <c r="H12" s="23">
        <v>100</v>
      </c>
      <c r="I12" s="7" t="s">
        <v>125</v>
      </c>
      <c r="J12" s="111">
        <v>0.307</v>
      </c>
      <c r="K12" s="3"/>
      <c r="L12" s="21">
        <v>100</v>
      </c>
      <c r="M12" s="113">
        <f t="shared" si="0"/>
        <v>30.7</v>
      </c>
      <c r="N12" s="96">
        <v>7.55</v>
      </c>
      <c r="P12" s="46">
        <v>2400</v>
      </c>
      <c r="Q12" s="113">
        <f t="shared" si="1"/>
        <v>736.8</v>
      </c>
      <c r="R12" s="96">
        <f t="shared" si="2"/>
        <v>201.2</v>
      </c>
      <c r="S12" s="31">
        <f t="shared" si="3"/>
        <v>1.59</v>
      </c>
      <c r="T12" s="4"/>
      <c r="U12" s="33">
        <v>35</v>
      </c>
      <c r="V12" s="33">
        <v>18</v>
      </c>
      <c r="W12" s="33">
        <v>44</v>
      </c>
      <c r="X12" s="98">
        <f t="shared" si="4"/>
        <v>27.700000000000003</v>
      </c>
      <c r="Y12" s="4"/>
      <c r="Z12" s="9" t="s">
        <v>44</v>
      </c>
      <c r="AA12" s="35">
        <v>355</v>
      </c>
      <c r="AB12" s="35">
        <v>550</v>
      </c>
      <c r="AC12" s="35">
        <v>225</v>
      </c>
      <c r="AD12" s="4"/>
      <c r="AE12" s="10">
        <v>6</v>
      </c>
      <c r="AF12" s="11">
        <f t="shared" si="5"/>
        <v>4</v>
      </c>
      <c r="AG12" s="11">
        <f t="shared" si="6"/>
        <v>24</v>
      </c>
      <c r="AH12" s="39">
        <v>15</v>
      </c>
      <c r="AI12" s="40">
        <v>20</v>
      </c>
      <c r="AJ12" s="252">
        <v>5901508810120</v>
      </c>
    </row>
    <row r="13" spans="1:36" x14ac:dyDescent="0.15">
      <c r="A13" s="107">
        <v>7</v>
      </c>
      <c r="B13" s="127"/>
      <c r="C13" s="209">
        <v>11611040000</v>
      </c>
      <c r="D13" s="210" t="s">
        <v>193</v>
      </c>
      <c r="E13" s="211" t="s">
        <v>194</v>
      </c>
      <c r="F13" s="212" t="s">
        <v>119</v>
      </c>
      <c r="G13" s="213" t="s">
        <v>123</v>
      </c>
      <c r="H13" s="214">
        <v>100</v>
      </c>
      <c r="I13" s="192" t="s">
        <v>125</v>
      </c>
      <c r="J13" s="215">
        <v>0.187</v>
      </c>
      <c r="K13" s="193"/>
      <c r="L13" s="216">
        <v>250</v>
      </c>
      <c r="M13" s="217">
        <f t="shared" si="0"/>
        <v>46.75</v>
      </c>
      <c r="N13" s="218">
        <v>8.0500000000000007</v>
      </c>
      <c r="O13" s="197"/>
      <c r="P13" s="219">
        <v>4000</v>
      </c>
      <c r="Q13" s="217">
        <f t="shared" si="1"/>
        <v>748</v>
      </c>
      <c r="R13" s="218">
        <f t="shared" si="2"/>
        <v>148.80000000000001</v>
      </c>
      <c r="S13" s="220">
        <f t="shared" si="3"/>
        <v>1.49</v>
      </c>
      <c r="T13" s="200"/>
      <c r="U13" s="221">
        <v>16</v>
      </c>
      <c r="V13" s="221">
        <v>8</v>
      </c>
      <c r="W13" s="221">
        <v>39</v>
      </c>
      <c r="X13" s="222">
        <f t="shared" si="4"/>
        <v>4.95</v>
      </c>
      <c r="Y13" s="200"/>
      <c r="Z13" s="223" t="s">
        <v>195</v>
      </c>
      <c r="AA13" s="224">
        <v>330</v>
      </c>
      <c r="AB13" s="224">
        <v>480</v>
      </c>
      <c r="AC13" s="224">
        <v>370</v>
      </c>
      <c r="AD13" s="200"/>
      <c r="AE13" s="225">
        <v>4</v>
      </c>
      <c r="AF13" s="226">
        <f t="shared" si="5"/>
        <v>4</v>
      </c>
      <c r="AG13" s="226">
        <f t="shared" si="6"/>
        <v>16</v>
      </c>
      <c r="AH13" s="227">
        <v>15</v>
      </c>
      <c r="AI13" s="228">
        <v>20</v>
      </c>
      <c r="AJ13" s="253">
        <v>5901508812377</v>
      </c>
    </row>
    <row r="14" spans="1:36" ht="5.25" customHeight="1" x14ac:dyDescent="0.15">
      <c r="B14" s="121"/>
      <c r="C14" s="106"/>
      <c r="J14" s="160"/>
      <c r="L14" s="161"/>
      <c r="M14" s="115"/>
      <c r="Q14" s="117"/>
    </row>
    <row r="15" spans="1:36" s="134" customFormat="1" x14ac:dyDescent="0.15">
      <c r="A15" s="166" t="s">
        <v>106</v>
      </c>
      <c r="B15" s="125" t="s">
        <v>192</v>
      </c>
      <c r="C15" s="151">
        <v>10222030000</v>
      </c>
      <c r="D15" s="126" t="s">
        <v>9</v>
      </c>
      <c r="E15" s="152" t="s">
        <v>10</v>
      </c>
      <c r="F15" s="159" t="s">
        <v>120</v>
      </c>
      <c r="G15" s="158" t="s">
        <v>124</v>
      </c>
      <c r="H15" s="128">
        <v>90</v>
      </c>
      <c r="I15" s="127" t="s">
        <v>126</v>
      </c>
      <c r="J15" s="129">
        <v>0.124</v>
      </c>
      <c r="K15" s="130"/>
      <c r="L15" s="131">
        <v>250</v>
      </c>
      <c r="M15" s="132">
        <f t="shared" si="0"/>
        <v>31</v>
      </c>
      <c r="N15" s="133">
        <v>6.1</v>
      </c>
      <c r="P15" s="135">
        <v>6000</v>
      </c>
      <c r="Q15" s="132">
        <f t="shared" si="1"/>
        <v>744</v>
      </c>
      <c r="R15" s="133">
        <f t="shared" ref="R15:R17" si="7">N15*AG15+AI15</f>
        <v>166.39999999999998</v>
      </c>
      <c r="S15" s="154">
        <f t="shared" si="3"/>
        <v>1.49</v>
      </c>
      <c r="T15" s="136"/>
      <c r="U15" s="137">
        <v>18</v>
      </c>
      <c r="V15" s="137">
        <v>8</v>
      </c>
      <c r="W15" s="137">
        <v>22.5</v>
      </c>
      <c r="X15" s="155">
        <f t="shared" si="4"/>
        <v>3.2</v>
      </c>
      <c r="Y15" s="136"/>
      <c r="Z15" s="138" t="s">
        <v>6</v>
      </c>
      <c r="AA15" s="139">
        <v>330</v>
      </c>
      <c r="AB15" s="139">
        <v>370</v>
      </c>
      <c r="AC15" s="139">
        <v>340</v>
      </c>
      <c r="AD15" s="136"/>
      <c r="AE15" s="135">
        <v>6</v>
      </c>
      <c r="AF15" s="140">
        <f t="shared" ref="AF15:AF17" si="8">AG15/AE15</f>
        <v>4</v>
      </c>
      <c r="AG15" s="140">
        <f t="shared" ref="AG15:AG17" si="9">P15/L15</f>
        <v>24</v>
      </c>
      <c r="AH15" s="141">
        <v>15</v>
      </c>
      <c r="AI15" s="142">
        <v>20</v>
      </c>
      <c r="AJ15" s="253">
        <v>5901508812575</v>
      </c>
    </row>
    <row r="16" spans="1:36" s="134" customFormat="1" x14ac:dyDescent="0.15">
      <c r="A16" s="166" t="s">
        <v>106</v>
      </c>
      <c r="B16" s="143" t="s">
        <v>192</v>
      </c>
      <c r="C16" s="174">
        <v>11222030000</v>
      </c>
      <c r="D16" s="144" t="s">
        <v>26</v>
      </c>
      <c r="E16" s="175" t="s">
        <v>27</v>
      </c>
      <c r="F16" s="159" t="s">
        <v>120</v>
      </c>
      <c r="G16" s="158" t="s">
        <v>124</v>
      </c>
      <c r="H16" s="145">
        <v>90</v>
      </c>
      <c r="I16" s="127" t="s">
        <v>126</v>
      </c>
      <c r="J16" s="146">
        <v>0.24199999999999999</v>
      </c>
      <c r="K16" s="130"/>
      <c r="L16" s="176">
        <v>100</v>
      </c>
      <c r="M16" s="147">
        <f t="shared" si="0"/>
        <v>24.2</v>
      </c>
      <c r="N16" s="148">
        <v>6.85</v>
      </c>
      <c r="P16" s="177">
        <v>2400</v>
      </c>
      <c r="Q16" s="147">
        <f t="shared" si="1"/>
        <v>580.79999999999995</v>
      </c>
      <c r="R16" s="148">
        <f t="shared" si="7"/>
        <v>184.39999999999998</v>
      </c>
      <c r="S16" s="178">
        <f t="shared" si="3"/>
        <v>1.79</v>
      </c>
      <c r="T16" s="136"/>
      <c r="U16" s="179">
        <v>40</v>
      </c>
      <c r="V16" s="179">
        <v>18</v>
      </c>
      <c r="W16" s="179">
        <v>39</v>
      </c>
      <c r="X16" s="180">
        <f t="shared" si="4"/>
        <v>28.05</v>
      </c>
      <c r="Y16" s="136"/>
      <c r="Z16" s="149" t="s">
        <v>28</v>
      </c>
      <c r="AA16" s="150">
        <v>405</v>
      </c>
      <c r="AB16" s="150">
        <v>490</v>
      </c>
      <c r="AC16" s="150">
        <v>225</v>
      </c>
      <c r="AD16" s="136"/>
      <c r="AE16" s="181">
        <v>6</v>
      </c>
      <c r="AF16" s="182">
        <f t="shared" si="8"/>
        <v>4</v>
      </c>
      <c r="AG16" s="182">
        <f t="shared" si="9"/>
        <v>24</v>
      </c>
      <c r="AH16" s="183">
        <v>15</v>
      </c>
      <c r="AI16" s="184">
        <v>20</v>
      </c>
      <c r="AJ16" s="259">
        <v>5901508810076</v>
      </c>
    </row>
    <row r="17" spans="1:36" s="134" customFormat="1" x14ac:dyDescent="0.15">
      <c r="A17" s="186" t="s">
        <v>106</v>
      </c>
      <c r="B17" s="127" t="s">
        <v>192</v>
      </c>
      <c r="C17" s="151">
        <v>11622030000</v>
      </c>
      <c r="D17" s="126" t="s">
        <v>193</v>
      </c>
      <c r="E17" s="152" t="s">
        <v>194</v>
      </c>
      <c r="F17" s="159" t="s">
        <v>120</v>
      </c>
      <c r="G17" s="158" t="s">
        <v>124</v>
      </c>
      <c r="H17" s="128">
        <v>90</v>
      </c>
      <c r="I17" s="127" t="s">
        <v>126</v>
      </c>
      <c r="J17" s="129">
        <v>0.16400000000000001</v>
      </c>
      <c r="K17" s="130"/>
      <c r="L17" s="153">
        <v>250</v>
      </c>
      <c r="M17" s="132">
        <f>J17*L17</f>
        <v>41</v>
      </c>
      <c r="N17" s="133">
        <v>7.7</v>
      </c>
      <c r="P17" s="135">
        <v>4000</v>
      </c>
      <c r="Q17" s="132">
        <f t="shared" ref="Q17:Q46" si="10">J17*P17</f>
        <v>656</v>
      </c>
      <c r="R17" s="133">
        <f t="shared" si="7"/>
        <v>143.19999999999999</v>
      </c>
      <c r="S17" s="154">
        <f t="shared" ref="S17:S48" si="11">(AH17+((AA17/10+0.5)*AF17))/100</f>
        <v>1.49</v>
      </c>
      <c r="T17" s="136"/>
      <c r="U17" s="137">
        <v>16</v>
      </c>
      <c r="V17" s="137">
        <v>8</v>
      </c>
      <c r="W17" s="137">
        <v>39</v>
      </c>
      <c r="X17" s="155">
        <f t="shared" ref="X17:X48" si="12">_xlfn.FLOOR.MATH((U17*V17*W17)/1000,0.05,0)</f>
        <v>4.95</v>
      </c>
      <c r="Y17" s="136"/>
      <c r="Z17" s="138" t="s">
        <v>195</v>
      </c>
      <c r="AA17" s="139">
        <v>330</v>
      </c>
      <c r="AB17" s="139">
        <v>480</v>
      </c>
      <c r="AC17" s="139">
        <v>370</v>
      </c>
      <c r="AD17" s="136"/>
      <c r="AE17" s="156">
        <v>4</v>
      </c>
      <c r="AF17" s="157">
        <f t="shared" si="8"/>
        <v>4</v>
      </c>
      <c r="AG17" s="157">
        <f t="shared" si="9"/>
        <v>16</v>
      </c>
      <c r="AH17" s="141">
        <v>15</v>
      </c>
      <c r="AI17" s="142">
        <v>20</v>
      </c>
      <c r="AJ17" s="253">
        <v>5901508812599</v>
      </c>
    </row>
    <row r="18" spans="1:36" ht="5.85" customHeight="1" x14ac:dyDescent="0.15">
      <c r="B18" s="121"/>
      <c r="C18" s="106"/>
      <c r="M18" s="115"/>
      <c r="Q18" s="117"/>
    </row>
    <row r="19" spans="1:36" x14ac:dyDescent="0.15">
      <c r="A19" s="62" t="s">
        <v>107</v>
      </c>
      <c r="B19" s="8" t="s">
        <v>76</v>
      </c>
      <c r="C19" s="104">
        <v>10232030000</v>
      </c>
      <c r="D19" s="59" t="s">
        <v>9</v>
      </c>
      <c r="E19" s="6" t="s">
        <v>10</v>
      </c>
      <c r="F19" s="73" t="s">
        <v>121</v>
      </c>
      <c r="G19" s="118" t="s">
        <v>122</v>
      </c>
      <c r="H19" s="23">
        <v>90</v>
      </c>
      <c r="I19" s="7" t="s">
        <v>126</v>
      </c>
      <c r="J19" s="111">
        <v>0.11800000000000001</v>
      </c>
      <c r="K19" s="3"/>
      <c r="L19" s="64">
        <v>250</v>
      </c>
      <c r="M19" s="113">
        <f t="shared" ref="M19:M46" si="13">J19*L19</f>
        <v>29.500000000000004</v>
      </c>
      <c r="N19" s="96">
        <v>6</v>
      </c>
      <c r="P19" s="46">
        <v>6000</v>
      </c>
      <c r="Q19" s="113">
        <f t="shared" si="10"/>
        <v>708</v>
      </c>
      <c r="R19" s="96">
        <f t="shared" ref="R19:R29" si="14">N19*AG19+AI19</f>
        <v>164</v>
      </c>
      <c r="S19" s="31">
        <f t="shared" si="11"/>
        <v>1.49</v>
      </c>
      <c r="T19" s="4"/>
      <c r="U19" s="33">
        <v>18</v>
      </c>
      <c r="V19" s="33">
        <v>8</v>
      </c>
      <c r="W19" s="33">
        <v>22.5</v>
      </c>
      <c r="X19" s="98">
        <f t="shared" si="12"/>
        <v>3.2</v>
      </c>
      <c r="Y19" s="4"/>
      <c r="Z19" s="9" t="s">
        <v>6</v>
      </c>
      <c r="AA19" s="35">
        <v>330</v>
      </c>
      <c r="AB19" s="35">
        <v>370</v>
      </c>
      <c r="AC19" s="35">
        <v>340</v>
      </c>
      <c r="AD19" s="4"/>
      <c r="AE19" s="46">
        <v>6</v>
      </c>
      <c r="AF19" s="54">
        <f t="shared" ref="AF19:AF29" si="15">AG19/AE19</f>
        <v>4</v>
      </c>
      <c r="AG19" s="54">
        <f t="shared" ref="AG19:AG29" si="16">P19/L19</f>
        <v>24</v>
      </c>
      <c r="AH19" s="39">
        <v>15</v>
      </c>
      <c r="AI19" s="40">
        <v>20</v>
      </c>
      <c r="AJ19" s="54">
        <v>5901508812414</v>
      </c>
    </row>
    <row r="20" spans="1:36" x14ac:dyDescent="0.15">
      <c r="A20" s="62" t="s">
        <v>107</v>
      </c>
      <c r="B20" s="120" t="s">
        <v>77</v>
      </c>
      <c r="C20" s="105">
        <v>10432030000</v>
      </c>
      <c r="D20" s="60" t="s">
        <v>12</v>
      </c>
      <c r="E20" s="12" t="s">
        <v>13</v>
      </c>
      <c r="F20" s="73" t="s">
        <v>121</v>
      </c>
      <c r="G20" s="118" t="s">
        <v>122</v>
      </c>
      <c r="H20" s="24">
        <v>90</v>
      </c>
      <c r="I20" s="7" t="s">
        <v>126</v>
      </c>
      <c r="J20" s="109">
        <v>0.14799999999999999</v>
      </c>
      <c r="K20" s="3"/>
      <c r="L20" s="20">
        <v>250</v>
      </c>
      <c r="M20" s="114">
        <f t="shared" si="13"/>
        <v>37</v>
      </c>
      <c r="N20" s="97">
        <v>8.75</v>
      </c>
      <c r="P20" s="69">
        <v>6000</v>
      </c>
      <c r="Q20" s="114">
        <f t="shared" si="10"/>
        <v>888</v>
      </c>
      <c r="R20" s="97">
        <f t="shared" si="14"/>
        <v>230</v>
      </c>
      <c r="S20" s="70">
        <f t="shared" si="11"/>
        <v>1.77</v>
      </c>
      <c r="T20" s="4"/>
      <c r="U20" s="22">
        <v>24</v>
      </c>
      <c r="V20" s="22">
        <v>10</v>
      </c>
      <c r="W20" s="22">
        <v>32</v>
      </c>
      <c r="X20" s="99">
        <f t="shared" si="12"/>
        <v>7.65</v>
      </c>
      <c r="Y20" s="4"/>
      <c r="Z20" s="13" t="s">
        <v>7</v>
      </c>
      <c r="AA20" s="36">
        <v>400</v>
      </c>
      <c r="AB20" s="36">
        <v>550</v>
      </c>
      <c r="AC20" s="36">
        <v>245</v>
      </c>
      <c r="AD20" s="4"/>
      <c r="AE20" s="14">
        <v>6</v>
      </c>
      <c r="AF20" s="15">
        <f t="shared" si="15"/>
        <v>4</v>
      </c>
      <c r="AG20" s="15">
        <f t="shared" si="16"/>
        <v>24</v>
      </c>
      <c r="AH20" s="41">
        <v>15</v>
      </c>
      <c r="AI20" s="42">
        <v>20</v>
      </c>
      <c r="AJ20" s="251">
        <v>5901508810977</v>
      </c>
    </row>
    <row r="21" spans="1:36" x14ac:dyDescent="0.15">
      <c r="A21" s="62" t="s">
        <v>107</v>
      </c>
      <c r="B21" s="8" t="s">
        <v>78</v>
      </c>
      <c r="C21" s="104">
        <v>10632030000</v>
      </c>
      <c r="D21" s="59" t="s">
        <v>15</v>
      </c>
      <c r="E21" s="6" t="s">
        <v>16</v>
      </c>
      <c r="F21" s="73" t="s">
        <v>121</v>
      </c>
      <c r="G21" s="118" t="s">
        <v>122</v>
      </c>
      <c r="H21" s="23">
        <v>90</v>
      </c>
      <c r="I21" s="7" t="s">
        <v>126</v>
      </c>
      <c r="J21" s="111">
        <v>0.157</v>
      </c>
      <c r="K21" s="3"/>
      <c r="L21" s="21">
        <v>250</v>
      </c>
      <c r="M21" s="113">
        <f t="shared" si="13"/>
        <v>39.25</v>
      </c>
      <c r="N21" s="96">
        <v>9.65</v>
      </c>
      <c r="P21" s="46">
        <v>6000</v>
      </c>
      <c r="Q21" s="113">
        <f t="shared" si="10"/>
        <v>942</v>
      </c>
      <c r="R21" s="96">
        <f t="shared" si="14"/>
        <v>251.60000000000002</v>
      </c>
      <c r="S21" s="31">
        <f t="shared" si="11"/>
        <v>1.77</v>
      </c>
      <c r="T21" s="4"/>
      <c r="U21" s="33">
        <v>24</v>
      </c>
      <c r="V21" s="33">
        <v>10</v>
      </c>
      <c r="W21" s="33">
        <v>36</v>
      </c>
      <c r="X21" s="98">
        <f t="shared" si="12"/>
        <v>8.6</v>
      </c>
      <c r="Y21" s="4"/>
      <c r="Z21" s="9" t="s">
        <v>7</v>
      </c>
      <c r="AA21" s="35">
        <v>400</v>
      </c>
      <c r="AB21" s="35">
        <v>550</v>
      </c>
      <c r="AC21" s="35">
        <v>245</v>
      </c>
      <c r="AD21" s="4"/>
      <c r="AE21" s="16">
        <v>6</v>
      </c>
      <c r="AF21" s="17">
        <f t="shared" si="15"/>
        <v>4</v>
      </c>
      <c r="AG21" s="17">
        <f t="shared" si="16"/>
        <v>24</v>
      </c>
      <c r="AH21" s="39">
        <v>15</v>
      </c>
      <c r="AI21" s="40">
        <v>20</v>
      </c>
      <c r="AJ21" s="54">
        <v>5901508811097</v>
      </c>
    </row>
    <row r="22" spans="1:36" x14ac:dyDescent="0.15">
      <c r="A22" s="62" t="s">
        <v>107</v>
      </c>
      <c r="B22" s="120" t="s">
        <v>79</v>
      </c>
      <c r="C22" s="105">
        <v>10832030000</v>
      </c>
      <c r="D22" s="60" t="s">
        <v>18</v>
      </c>
      <c r="E22" s="12" t="s">
        <v>19</v>
      </c>
      <c r="F22" s="73" t="s">
        <v>121</v>
      </c>
      <c r="G22" s="118" t="s">
        <v>122</v>
      </c>
      <c r="H22" s="24">
        <v>90</v>
      </c>
      <c r="I22" s="7" t="s">
        <v>126</v>
      </c>
      <c r="J22" s="109">
        <v>0.216</v>
      </c>
      <c r="K22" s="3"/>
      <c r="L22" s="20">
        <v>100</v>
      </c>
      <c r="M22" s="114">
        <f t="shared" si="13"/>
        <v>21.6</v>
      </c>
      <c r="N22" s="97">
        <v>5.4</v>
      </c>
      <c r="P22" s="69">
        <v>3500</v>
      </c>
      <c r="Q22" s="114">
        <f t="shared" si="10"/>
        <v>756</v>
      </c>
      <c r="R22" s="97">
        <f t="shared" si="14"/>
        <v>209</v>
      </c>
      <c r="S22" s="70">
        <f t="shared" si="11"/>
        <v>1.9875</v>
      </c>
      <c r="T22" s="4"/>
      <c r="U22" s="22">
        <v>30.5</v>
      </c>
      <c r="V22" s="22">
        <v>17</v>
      </c>
      <c r="W22" s="22">
        <v>34</v>
      </c>
      <c r="X22" s="99">
        <f t="shared" si="12"/>
        <v>17.600000000000001</v>
      </c>
      <c r="Y22" s="4"/>
      <c r="Z22" s="13" t="s">
        <v>20</v>
      </c>
      <c r="AA22" s="36">
        <v>310</v>
      </c>
      <c r="AB22" s="36">
        <v>440</v>
      </c>
      <c r="AC22" s="36">
        <v>225</v>
      </c>
      <c r="AD22" s="4"/>
      <c r="AE22" s="14">
        <v>6</v>
      </c>
      <c r="AF22" s="15">
        <f t="shared" si="15"/>
        <v>5.833333333333333</v>
      </c>
      <c r="AG22" s="15">
        <f t="shared" si="16"/>
        <v>35</v>
      </c>
      <c r="AH22" s="41">
        <v>15</v>
      </c>
      <c r="AI22" s="42">
        <v>20</v>
      </c>
      <c r="AJ22" s="251">
        <v>5901508812001</v>
      </c>
    </row>
    <row r="23" spans="1:36" x14ac:dyDescent="0.15">
      <c r="A23" s="62" t="s">
        <v>107</v>
      </c>
      <c r="B23" s="8" t="s">
        <v>80</v>
      </c>
      <c r="C23" s="104">
        <v>11032030000</v>
      </c>
      <c r="D23" s="59" t="s">
        <v>22</v>
      </c>
      <c r="E23" s="6" t="s">
        <v>23</v>
      </c>
      <c r="F23" s="73" t="s">
        <v>121</v>
      </c>
      <c r="G23" s="118" t="s">
        <v>122</v>
      </c>
      <c r="H23" s="23">
        <v>90</v>
      </c>
      <c r="I23" s="7" t="s">
        <v>126</v>
      </c>
      <c r="J23" s="111">
        <v>0.246</v>
      </c>
      <c r="K23" s="3"/>
      <c r="L23" s="21">
        <v>100</v>
      </c>
      <c r="M23" s="113">
        <f t="shared" si="13"/>
        <v>24.6</v>
      </c>
      <c r="N23" s="96">
        <v>6.05</v>
      </c>
      <c r="P23" s="46">
        <v>3000</v>
      </c>
      <c r="Q23" s="113">
        <f t="shared" si="10"/>
        <v>738</v>
      </c>
      <c r="R23" s="96">
        <f t="shared" si="14"/>
        <v>201.5</v>
      </c>
      <c r="S23" s="31">
        <f t="shared" si="11"/>
        <v>1.7250000000000001</v>
      </c>
      <c r="T23" s="4"/>
      <c r="U23" s="33">
        <v>30.5</v>
      </c>
      <c r="V23" s="33">
        <v>17</v>
      </c>
      <c r="W23" s="33">
        <v>42.5</v>
      </c>
      <c r="X23" s="98">
        <f t="shared" si="12"/>
        <v>22</v>
      </c>
      <c r="Y23" s="4"/>
      <c r="Z23" s="9" t="s">
        <v>24</v>
      </c>
      <c r="AA23" s="35">
        <v>310</v>
      </c>
      <c r="AB23" s="35">
        <v>540</v>
      </c>
      <c r="AC23" s="35">
        <v>225</v>
      </c>
      <c r="AD23" s="4"/>
      <c r="AE23" s="16">
        <v>6</v>
      </c>
      <c r="AF23" s="17">
        <f t="shared" si="15"/>
        <v>5</v>
      </c>
      <c r="AG23" s="17">
        <f t="shared" si="16"/>
        <v>30</v>
      </c>
      <c r="AH23" s="39">
        <v>15</v>
      </c>
      <c r="AI23" s="40">
        <v>20</v>
      </c>
      <c r="AJ23" s="54">
        <v>5901508811110</v>
      </c>
    </row>
    <row r="24" spans="1:36" x14ac:dyDescent="0.15">
      <c r="A24" s="62" t="s">
        <v>107</v>
      </c>
      <c r="B24" s="120" t="s">
        <v>81</v>
      </c>
      <c r="C24" s="105">
        <v>11232030000</v>
      </c>
      <c r="D24" s="60" t="s">
        <v>26</v>
      </c>
      <c r="E24" s="12" t="s">
        <v>27</v>
      </c>
      <c r="F24" s="73" t="s">
        <v>121</v>
      </c>
      <c r="G24" s="118" t="s">
        <v>122</v>
      </c>
      <c r="H24" s="24">
        <v>90</v>
      </c>
      <c r="I24" s="7" t="s">
        <v>126</v>
      </c>
      <c r="J24" s="109">
        <v>0.28100000000000003</v>
      </c>
      <c r="K24" s="3"/>
      <c r="L24" s="20">
        <v>100</v>
      </c>
      <c r="M24" s="114">
        <f t="shared" si="13"/>
        <v>28.1</v>
      </c>
      <c r="N24" s="97">
        <v>6.85</v>
      </c>
      <c r="P24" s="69">
        <v>2400</v>
      </c>
      <c r="Q24" s="114">
        <f t="shared" si="10"/>
        <v>674.40000000000009</v>
      </c>
      <c r="R24" s="97">
        <f t="shared" si="14"/>
        <v>184.39999999999998</v>
      </c>
      <c r="S24" s="70">
        <f t="shared" si="11"/>
        <v>1.79</v>
      </c>
      <c r="T24" s="4"/>
      <c r="U24" s="22">
        <v>40</v>
      </c>
      <c r="V24" s="22">
        <v>18</v>
      </c>
      <c r="W24" s="22">
        <v>39</v>
      </c>
      <c r="X24" s="99">
        <f t="shared" si="12"/>
        <v>28.05</v>
      </c>
      <c r="Y24" s="4"/>
      <c r="Z24" s="13" t="s">
        <v>28</v>
      </c>
      <c r="AA24" s="36">
        <v>405</v>
      </c>
      <c r="AB24" s="36">
        <v>490</v>
      </c>
      <c r="AC24" s="36">
        <v>225</v>
      </c>
      <c r="AD24" s="4"/>
      <c r="AE24" s="14">
        <v>6</v>
      </c>
      <c r="AF24" s="15">
        <f t="shared" si="15"/>
        <v>4</v>
      </c>
      <c r="AG24" s="15">
        <f t="shared" si="16"/>
        <v>24</v>
      </c>
      <c r="AH24" s="41">
        <v>15</v>
      </c>
      <c r="AI24" s="42">
        <v>20</v>
      </c>
      <c r="AJ24" s="251">
        <v>5901508811257</v>
      </c>
    </row>
    <row r="25" spans="1:36" x14ac:dyDescent="0.15">
      <c r="A25" s="62" t="s">
        <v>107</v>
      </c>
      <c r="B25" s="8" t="s">
        <v>82</v>
      </c>
      <c r="C25" s="104">
        <v>11432030000</v>
      </c>
      <c r="D25" s="59" t="s">
        <v>30</v>
      </c>
      <c r="E25" s="6" t="s">
        <v>31</v>
      </c>
      <c r="F25" s="73" t="s">
        <v>121</v>
      </c>
      <c r="G25" s="118" t="s">
        <v>122</v>
      </c>
      <c r="H25" s="23">
        <v>90</v>
      </c>
      <c r="I25" s="7" t="s">
        <v>126</v>
      </c>
      <c r="J25" s="111">
        <v>0.32200000000000001</v>
      </c>
      <c r="K25" s="3"/>
      <c r="L25" s="19">
        <v>100</v>
      </c>
      <c r="M25" s="113">
        <f t="shared" si="13"/>
        <v>32.200000000000003</v>
      </c>
      <c r="N25" s="96">
        <v>7.95</v>
      </c>
      <c r="P25" s="46">
        <v>1800</v>
      </c>
      <c r="Q25" s="113">
        <f t="shared" si="10"/>
        <v>579.6</v>
      </c>
      <c r="R25" s="96">
        <f t="shared" si="14"/>
        <v>163.1</v>
      </c>
      <c r="S25" s="31">
        <f t="shared" si="11"/>
        <v>1.68</v>
      </c>
      <c r="T25" s="4"/>
      <c r="U25" s="33">
        <v>50</v>
      </c>
      <c r="V25" s="33">
        <v>18</v>
      </c>
      <c r="W25" s="33">
        <v>39</v>
      </c>
      <c r="X25" s="98">
        <f t="shared" si="12"/>
        <v>35.1</v>
      </c>
      <c r="Y25" s="4"/>
      <c r="Z25" s="9" t="s">
        <v>32</v>
      </c>
      <c r="AA25" s="35">
        <v>505</v>
      </c>
      <c r="AB25" s="35">
        <v>490</v>
      </c>
      <c r="AC25" s="35">
        <v>225</v>
      </c>
      <c r="AD25" s="4"/>
      <c r="AE25" s="10">
        <v>6</v>
      </c>
      <c r="AF25" s="11">
        <f t="shared" si="15"/>
        <v>3</v>
      </c>
      <c r="AG25" s="11">
        <f t="shared" si="16"/>
        <v>18</v>
      </c>
      <c r="AH25" s="39">
        <v>15</v>
      </c>
      <c r="AI25" s="40">
        <v>20</v>
      </c>
      <c r="AJ25" s="252">
        <v>5901508811127</v>
      </c>
    </row>
    <row r="26" spans="1:36" x14ac:dyDescent="0.15">
      <c r="A26" s="62" t="s">
        <v>107</v>
      </c>
      <c r="B26" s="120" t="s">
        <v>83</v>
      </c>
      <c r="C26" s="105">
        <v>11832030000</v>
      </c>
      <c r="D26" s="60" t="s">
        <v>34</v>
      </c>
      <c r="E26" s="12" t="s">
        <v>35</v>
      </c>
      <c r="F26" s="73" t="s">
        <v>121</v>
      </c>
      <c r="G26" s="118" t="s">
        <v>122</v>
      </c>
      <c r="H26" s="24">
        <v>90</v>
      </c>
      <c r="I26" s="7" t="s">
        <v>126</v>
      </c>
      <c r="J26" s="109">
        <v>0.24199999999999999</v>
      </c>
      <c r="K26" s="3"/>
      <c r="L26" s="20">
        <v>100</v>
      </c>
      <c r="M26" s="114">
        <f t="shared" si="13"/>
        <v>24.2</v>
      </c>
      <c r="N26" s="97">
        <v>5.9</v>
      </c>
      <c r="P26" s="69">
        <v>2400</v>
      </c>
      <c r="Q26" s="114">
        <f t="shared" si="10"/>
        <v>580.79999999999995</v>
      </c>
      <c r="R26" s="97">
        <f t="shared" si="14"/>
        <v>161.60000000000002</v>
      </c>
      <c r="S26" s="70">
        <f t="shared" si="11"/>
        <v>1.55</v>
      </c>
      <c r="T26" s="4"/>
      <c r="U26" s="22">
        <v>34</v>
      </c>
      <c r="V26" s="22">
        <v>20</v>
      </c>
      <c r="W26" s="22">
        <v>33</v>
      </c>
      <c r="X26" s="99">
        <f t="shared" si="12"/>
        <v>22.400000000000002</v>
      </c>
      <c r="Y26" s="4"/>
      <c r="Z26" s="13" t="s">
        <v>36</v>
      </c>
      <c r="AA26" s="36">
        <v>345</v>
      </c>
      <c r="AB26" s="36">
        <v>440</v>
      </c>
      <c r="AC26" s="36">
        <v>230</v>
      </c>
      <c r="AD26" s="4"/>
      <c r="AE26" s="14">
        <v>6</v>
      </c>
      <c r="AF26" s="15">
        <f t="shared" si="15"/>
        <v>4</v>
      </c>
      <c r="AG26" s="15">
        <f t="shared" si="16"/>
        <v>24</v>
      </c>
      <c r="AH26" s="41">
        <v>15</v>
      </c>
      <c r="AI26" s="42">
        <v>20</v>
      </c>
      <c r="AJ26" s="251">
        <v>5901508811493</v>
      </c>
    </row>
    <row r="27" spans="1:36" x14ac:dyDescent="0.15">
      <c r="A27" s="62" t="s">
        <v>107</v>
      </c>
      <c r="B27" s="8" t="s">
        <v>84</v>
      </c>
      <c r="C27" s="104">
        <v>32032030000</v>
      </c>
      <c r="D27" s="59" t="s">
        <v>38</v>
      </c>
      <c r="E27" s="6" t="s">
        <v>39</v>
      </c>
      <c r="F27" s="73" t="s">
        <v>121</v>
      </c>
      <c r="G27" s="118" t="s">
        <v>122</v>
      </c>
      <c r="H27" s="23">
        <v>90</v>
      </c>
      <c r="I27" s="7" t="s">
        <v>126</v>
      </c>
      <c r="J27" s="111">
        <v>0.61799999999999999</v>
      </c>
      <c r="K27" s="3"/>
      <c r="L27" s="21">
        <v>100</v>
      </c>
      <c r="M27" s="113">
        <f t="shared" si="13"/>
        <v>61.8</v>
      </c>
      <c r="N27" s="96">
        <v>7.65</v>
      </c>
      <c r="P27" s="46">
        <v>1600</v>
      </c>
      <c r="Q27" s="113">
        <f t="shared" si="10"/>
        <v>988.8</v>
      </c>
      <c r="R27" s="96">
        <f t="shared" si="14"/>
        <v>142.4</v>
      </c>
      <c r="S27" s="31">
        <f t="shared" si="11"/>
        <v>1.57</v>
      </c>
      <c r="T27" s="4"/>
      <c r="U27" s="33">
        <v>36</v>
      </c>
      <c r="V27" s="33">
        <v>33</v>
      </c>
      <c r="W27" s="33">
        <v>32</v>
      </c>
      <c r="X27" s="98">
        <f t="shared" si="12"/>
        <v>38</v>
      </c>
      <c r="Y27" s="4"/>
      <c r="Z27" s="9" t="s">
        <v>40</v>
      </c>
      <c r="AA27" s="35">
        <v>350</v>
      </c>
      <c r="AB27" s="35">
        <v>450</v>
      </c>
      <c r="AC27" s="35">
        <v>365</v>
      </c>
      <c r="AD27" s="4"/>
      <c r="AE27" s="16">
        <v>4</v>
      </c>
      <c r="AF27" s="17">
        <f t="shared" si="15"/>
        <v>4</v>
      </c>
      <c r="AG27" s="17">
        <f t="shared" si="16"/>
        <v>16</v>
      </c>
      <c r="AH27" s="39">
        <v>15</v>
      </c>
      <c r="AI27" s="40">
        <v>20</v>
      </c>
      <c r="AJ27" s="54">
        <v>5901508811653</v>
      </c>
    </row>
    <row r="28" spans="1:36" s="197" customFormat="1" x14ac:dyDescent="0.15">
      <c r="A28" s="62" t="s">
        <v>107</v>
      </c>
      <c r="B28" s="165" t="s">
        <v>210</v>
      </c>
      <c r="C28" s="187">
        <v>12632030000</v>
      </c>
      <c r="D28" s="188" t="s">
        <v>45</v>
      </c>
      <c r="E28" s="189" t="s">
        <v>46</v>
      </c>
      <c r="F28" s="190" t="s">
        <v>121</v>
      </c>
      <c r="G28" s="118" t="s">
        <v>122</v>
      </c>
      <c r="H28" s="191">
        <v>90</v>
      </c>
      <c r="I28" s="192" t="s">
        <v>126</v>
      </c>
      <c r="J28" s="185">
        <v>0.318</v>
      </c>
      <c r="K28" s="193"/>
      <c r="L28" s="194">
        <v>100</v>
      </c>
      <c r="M28" s="195">
        <f t="shared" ref="M28" si="17">J28*L28</f>
        <v>31.8</v>
      </c>
      <c r="N28" s="196">
        <v>8.4</v>
      </c>
      <c r="P28" s="198">
        <v>1800</v>
      </c>
      <c r="Q28" s="195">
        <f t="shared" ref="Q28" si="18">J28*P28</f>
        <v>572.4</v>
      </c>
      <c r="R28" s="196">
        <f t="shared" si="14"/>
        <v>171.20000000000002</v>
      </c>
      <c r="S28" s="199">
        <f t="shared" ref="S28" si="19">(AH28+((AA28/10+0.5)*AF28))/100</f>
        <v>1.53</v>
      </c>
      <c r="T28" s="200"/>
      <c r="U28" s="201">
        <v>45</v>
      </c>
      <c r="V28" s="201">
        <v>17</v>
      </c>
      <c r="W28" s="201">
        <v>48</v>
      </c>
      <c r="X28" s="202">
        <f t="shared" ref="X28" si="20">_xlfn.FLOOR.MATH((U28*V28*W28)/1000,0.05,0)</f>
        <v>36.700000000000003</v>
      </c>
      <c r="Y28" s="200"/>
      <c r="Z28" s="203" t="s">
        <v>47</v>
      </c>
      <c r="AA28" s="204">
        <v>455</v>
      </c>
      <c r="AB28" s="204">
        <v>600</v>
      </c>
      <c r="AC28" s="204">
        <v>225</v>
      </c>
      <c r="AD28" s="200"/>
      <c r="AE28" s="205">
        <v>6</v>
      </c>
      <c r="AF28" s="206">
        <f t="shared" si="15"/>
        <v>3</v>
      </c>
      <c r="AG28" s="206">
        <f t="shared" si="16"/>
        <v>18</v>
      </c>
      <c r="AH28" s="207">
        <v>15</v>
      </c>
      <c r="AI28" s="208">
        <v>20</v>
      </c>
      <c r="AJ28" s="251">
        <v>5901508814524</v>
      </c>
    </row>
    <row r="29" spans="1:36" s="134" customFormat="1" x14ac:dyDescent="0.15">
      <c r="A29" s="229" t="s">
        <v>107</v>
      </c>
      <c r="B29" s="192"/>
      <c r="C29" s="230">
        <v>11632032000</v>
      </c>
      <c r="D29" s="231" t="s">
        <v>193</v>
      </c>
      <c r="E29" s="232" t="s">
        <v>194</v>
      </c>
      <c r="F29" s="190" t="s">
        <v>121</v>
      </c>
      <c r="G29" s="213" t="s">
        <v>122</v>
      </c>
      <c r="H29" s="233">
        <v>90</v>
      </c>
      <c r="I29" s="192" t="s">
        <v>126</v>
      </c>
      <c r="J29" s="185">
        <v>0.157</v>
      </c>
      <c r="K29" s="234"/>
      <c r="L29" s="235">
        <v>250</v>
      </c>
      <c r="M29" s="195">
        <f t="shared" si="13"/>
        <v>39.25</v>
      </c>
      <c r="N29" s="236">
        <v>7.45</v>
      </c>
      <c r="O29" s="237"/>
      <c r="P29" s="238">
        <v>4000</v>
      </c>
      <c r="Q29" s="195">
        <f>J29*P29</f>
        <v>628</v>
      </c>
      <c r="R29" s="236">
        <f t="shared" si="14"/>
        <v>139.19999999999999</v>
      </c>
      <c r="S29" s="239">
        <f t="shared" si="11"/>
        <v>1.49</v>
      </c>
      <c r="T29" s="240"/>
      <c r="U29" s="241">
        <v>16</v>
      </c>
      <c r="V29" s="241">
        <v>8</v>
      </c>
      <c r="W29" s="241">
        <v>39</v>
      </c>
      <c r="X29" s="242">
        <f t="shared" si="12"/>
        <v>4.95</v>
      </c>
      <c r="Y29" s="240"/>
      <c r="Z29" s="243" t="s">
        <v>195</v>
      </c>
      <c r="AA29" s="244">
        <v>330</v>
      </c>
      <c r="AB29" s="244">
        <v>480</v>
      </c>
      <c r="AC29" s="244">
        <v>370</v>
      </c>
      <c r="AD29" s="240"/>
      <c r="AE29" s="245">
        <v>4</v>
      </c>
      <c r="AF29" s="246">
        <f t="shared" si="15"/>
        <v>4</v>
      </c>
      <c r="AG29" s="246">
        <f t="shared" si="16"/>
        <v>16</v>
      </c>
      <c r="AH29" s="247">
        <v>15</v>
      </c>
      <c r="AI29" s="248">
        <v>20</v>
      </c>
      <c r="AJ29" s="255">
        <v>5901508812612</v>
      </c>
    </row>
    <row r="30" spans="1:36" s="134" customFormat="1" ht="5.85" customHeight="1" x14ac:dyDescent="0.15">
      <c r="A30" s="167"/>
      <c r="B30" s="168"/>
      <c r="C30" s="169"/>
      <c r="D30" s="170"/>
      <c r="F30" s="171"/>
      <c r="J30" s="172"/>
      <c r="M30" s="172"/>
    </row>
    <row r="31" spans="1:36" s="134" customFormat="1" x14ac:dyDescent="0.15">
      <c r="A31" s="166" t="s">
        <v>108</v>
      </c>
      <c r="B31" s="127" t="s">
        <v>192</v>
      </c>
      <c r="C31" s="151" t="s">
        <v>196</v>
      </c>
      <c r="D31" s="126" t="s">
        <v>222</v>
      </c>
      <c r="E31" s="152" t="s">
        <v>197</v>
      </c>
      <c r="F31" s="173" t="s">
        <v>211</v>
      </c>
      <c r="G31" s="158" t="s">
        <v>123</v>
      </c>
      <c r="H31" s="128">
        <v>70</v>
      </c>
      <c r="I31" s="127" t="s">
        <v>125</v>
      </c>
      <c r="J31" s="129">
        <v>0.13700000000000001</v>
      </c>
      <c r="K31" s="130"/>
      <c r="L31" s="131">
        <v>250</v>
      </c>
      <c r="M31" s="132">
        <f t="shared" ref="M31:M34" si="21">J31*L31</f>
        <v>34.25</v>
      </c>
      <c r="N31" s="260">
        <v>7.88</v>
      </c>
      <c r="P31" s="135">
        <v>8000</v>
      </c>
      <c r="Q31" s="132">
        <f>J31*P31</f>
        <v>1096</v>
      </c>
      <c r="R31" s="133">
        <f>N31*AG31+AI31</f>
        <v>272.15999999999997</v>
      </c>
      <c r="S31" s="154">
        <f t="shared" ref="S31:S34" si="22">(AH31+((AA31/10+0.5)*AF31))/100</f>
        <v>1.77</v>
      </c>
      <c r="T31" s="136"/>
      <c r="U31" s="137">
        <v>26</v>
      </c>
      <c r="V31" s="137">
        <v>14</v>
      </c>
      <c r="W31" s="137">
        <v>32</v>
      </c>
      <c r="X31" s="155">
        <f t="shared" ref="X31:X34" si="23">_xlfn.FLOOR.MATH((U31*V31*W31)/1000,0.05,0)</f>
        <v>11.600000000000001</v>
      </c>
      <c r="Y31" s="136"/>
      <c r="Z31" s="138" t="s">
        <v>216</v>
      </c>
      <c r="AA31" s="139">
        <v>400</v>
      </c>
      <c r="AB31" s="139">
        <v>400</v>
      </c>
      <c r="AC31" s="139">
        <v>265</v>
      </c>
      <c r="AD31" s="136"/>
      <c r="AE31" s="135">
        <v>8</v>
      </c>
      <c r="AF31" s="140">
        <f t="shared" ref="AF31:AF34" si="24">AG31/AE31</f>
        <v>4</v>
      </c>
      <c r="AG31" s="140">
        <f>P31/L31</f>
        <v>32</v>
      </c>
      <c r="AH31" s="141">
        <v>15</v>
      </c>
      <c r="AI31" s="142">
        <v>20</v>
      </c>
      <c r="AJ31" s="140">
        <v>5901508813930</v>
      </c>
    </row>
    <row r="32" spans="1:36" s="134" customFormat="1" x14ac:dyDescent="0.15">
      <c r="A32" s="166" t="s">
        <v>108</v>
      </c>
      <c r="B32" s="164" t="s">
        <v>192</v>
      </c>
      <c r="C32" s="174" t="s">
        <v>198</v>
      </c>
      <c r="D32" s="144" t="s">
        <v>222</v>
      </c>
      <c r="E32" s="175" t="s">
        <v>199</v>
      </c>
      <c r="F32" s="173" t="s">
        <v>211</v>
      </c>
      <c r="G32" s="158" t="s">
        <v>123</v>
      </c>
      <c r="H32" s="145">
        <v>70</v>
      </c>
      <c r="I32" s="127" t="s">
        <v>125</v>
      </c>
      <c r="J32" s="146">
        <v>0.16400000000000001</v>
      </c>
      <c r="K32" s="130"/>
      <c r="L32" s="176">
        <v>100</v>
      </c>
      <c r="M32" s="147">
        <f t="shared" si="21"/>
        <v>16.400000000000002</v>
      </c>
      <c r="N32" s="261">
        <v>3.85</v>
      </c>
      <c r="P32" s="177">
        <v>5000</v>
      </c>
      <c r="Q32" s="147">
        <f t="shared" ref="Q32:Q34" si="25">J32*P32</f>
        <v>820</v>
      </c>
      <c r="R32" s="148">
        <f t="shared" ref="R32:R34" si="26">N32*AG32+AI32</f>
        <v>212.5</v>
      </c>
      <c r="S32" s="178">
        <f t="shared" si="22"/>
        <v>1.65</v>
      </c>
      <c r="T32" s="136"/>
      <c r="U32" s="179">
        <v>29</v>
      </c>
      <c r="V32" s="179">
        <v>17</v>
      </c>
      <c r="W32" s="179">
        <v>33</v>
      </c>
      <c r="X32" s="180">
        <f t="shared" si="23"/>
        <v>16.25</v>
      </c>
      <c r="Y32" s="136"/>
      <c r="Z32" s="149" t="s">
        <v>217</v>
      </c>
      <c r="AA32" s="150">
        <v>295</v>
      </c>
      <c r="AB32" s="150">
        <v>410</v>
      </c>
      <c r="AC32" s="150">
        <v>170</v>
      </c>
      <c r="AD32" s="136"/>
      <c r="AE32" s="181">
        <v>10</v>
      </c>
      <c r="AF32" s="182">
        <f t="shared" si="24"/>
        <v>5</v>
      </c>
      <c r="AG32" s="182">
        <f t="shared" ref="AG32:AG34" si="27">P32/L32</f>
        <v>50</v>
      </c>
      <c r="AH32" s="183">
        <v>15</v>
      </c>
      <c r="AI32" s="184">
        <v>20</v>
      </c>
      <c r="AJ32" s="254">
        <v>5901508813954</v>
      </c>
    </row>
    <row r="33" spans="1:36" s="134" customFormat="1" x14ac:dyDescent="0.15">
      <c r="A33" s="166" t="s">
        <v>108</v>
      </c>
      <c r="B33" s="127" t="s">
        <v>192</v>
      </c>
      <c r="C33" s="151" t="s">
        <v>200</v>
      </c>
      <c r="D33" s="126" t="s">
        <v>222</v>
      </c>
      <c r="E33" s="152" t="s">
        <v>201</v>
      </c>
      <c r="F33" s="173" t="s">
        <v>211</v>
      </c>
      <c r="G33" s="158" t="s">
        <v>123</v>
      </c>
      <c r="H33" s="128">
        <v>70</v>
      </c>
      <c r="I33" s="127" t="s">
        <v>125</v>
      </c>
      <c r="J33" s="129">
        <v>0.187</v>
      </c>
      <c r="K33" s="130"/>
      <c r="L33" s="153">
        <v>250</v>
      </c>
      <c r="M33" s="132">
        <f t="shared" si="21"/>
        <v>46.75</v>
      </c>
      <c r="N33" s="260">
        <v>11.38</v>
      </c>
      <c r="P33" s="135">
        <v>4000</v>
      </c>
      <c r="Q33" s="132">
        <f>J33*P33</f>
        <v>748</v>
      </c>
      <c r="R33" s="133">
        <f t="shared" si="26"/>
        <v>202.08</v>
      </c>
      <c r="S33" s="154">
        <f t="shared" si="22"/>
        <v>1.77</v>
      </c>
      <c r="T33" s="136"/>
      <c r="U33" s="137">
        <v>32</v>
      </c>
      <c r="V33" s="137">
        <v>17</v>
      </c>
      <c r="W33" s="137">
        <v>42</v>
      </c>
      <c r="X33" s="155">
        <f t="shared" si="23"/>
        <v>22.8</v>
      </c>
      <c r="Y33" s="136"/>
      <c r="Z33" s="138" t="s">
        <v>218</v>
      </c>
      <c r="AA33" s="139">
        <v>400</v>
      </c>
      <c r="AB33" s="139">
        <v>500</v>
      </c>
      <c r="AC33" s="139">
        <v>325</v>
      </c>
      <c r="AD33" s="136"/>
      <c r="AE33" s="156">
        <v>4</v>
      </c>
      <c r="AF33" s="157">
        <f t="shared" si="24"/>
        <v>4</v>
      </c>
      <c r="AG33" s="157">
        <f t="shared" si="27"/>
        <v>16</v>
      </c>
      <c r="AH33" s="141">
        <v>15</v>
      </c>
      <c r="AI33" s="142">
        <v>20</v>
      </c>
      <c r="AJ33" s="140">
        <v>5901508813992</v>
      </c>
    </row>
    <row r="34" spans="1:36" s="134" customFormat="1" x14ac:dyDescent="0.15">
      <c r="A34" s="166" t="s">
        <v>108</v>
      </c>
      <c r="B34" s="164" t="s">
        <v>192</v>
      </c>
      <c r="C34" s="174" t="s">
        <v>202</v>
      </c>
      <c r="D34" s="144" t="s">
        <v>222</v>
      </c>
      <c r="E34" s="175" t="s">
        <v>203</v>
      </c>
      <c r="F34" s="173" t="s">
        <v>211</v>
      </c>
      <c r="G34" s="158" t="s">
        <v>123</v>
      </c>
      <c r="H34" s="145">
        <v>70</v>
      </c>
      <c r="I34" s="127" t="s">
        <v>125</v>
      </c>
      <c r="J34" s="146">
        <v>0.17899999999999999</v>
      </c>
      <c r="K34" s="130"/>
      <c r="L34" s="176">
        <v>100</v>
      </c>
      <c r="M34" s="147">
        <f t="shared" si="21"/>
        <v>17.899999999999999</v>
      </c>
      <c r="N34" s="261">
        <v>4.28</v>
      </c>
      <c r="P34" s="177">
        <v>6000</v>
      </c>
      <c r="Q34" s="147">
        <f t="shared" si="25"/>
        <v>1074</v>
      </c>
      <c r="R34" s="148">
        <f t="shared" si="26"/>
        <v>276.8</v>
      </c>
      <c r="S34" s="178">
        <f t="shared" si="22"/>
        <v>1.8</v>
      </c>
      <c r="T34" s="136"/>
      <c r="U34" s="179">
        <v>32</v>
      </c>
      <c r="V34" s="179">
        <v>20</v>
      </c>
      <c r="W34" s="179">
        <v>32</v>
      </c>
      <c r="X34" s="180">
        <f t="shared" si="23"/>
        <v>20.450000000000003</v>
      </c>
      <c r="Y34" s="136"/>
      <c r="Z34" s="149" t="s">
        <v>219</v>
      </c>
      <c r="AA34" s="150">
        <v>325</v>
      </c>
      <c r="AB34" s="150">
        <v>400</v>
      </c>
      <c r="AC34" s="150">
        <v>170</v>
      </c>
      <c r="AD34" s="136"/>
      <c r="AE34" s="181">
        <v>12</v>
      </c>
      <c r="AF34" s="182">
        <f t="shared" si="24"/>
        <v>5</v>
      </c>
      <c r="AG34" s="182">
        <f t="shared" si="27"/>
        <v>60</v>
      </c>
      <c r="AH34" s="183">
        <v>15</v>
      </c>
      <c r="AI34" s="184">
        <v>20</v>
      </c>
      <c r="AJ34" s="254">
        <v>5901508814012</v>
      </c>
    </row>
    <row r="35" spans="1:36" ht="5.85" customHeight="1" x14ac:dyDescent="0.15">
      <c r="B35" s="121"/>
      <c r="C35" s="106"/>
      <c r="J35" s="163"/>
    </row>
    <row r="36" spans="1:36" s="291" customFormat="1" ht="11.25" x14ac:dyDescent="0.2">
      <c r="A36" s="267" t="s">
        <v>204</v>
      </c>
      <c r="B36" s="268" t="s">
        <v>231</v>
      </c>
      <c r="C36" s="269" t="s">
        <v>221</v>
      </c>
      <c r="D36" s="270" t="s">
        <v>222</v>
      </c>
      <c r="E36" s="271" t="s">
        <v>223</v>
      </c>
      <c r="F36" s="272" t="s">
        <v>212</v>
      </c>
      <c r="G36" s="388" t="s">
        <v>122</v>
      </c>
      <c r="H36" s="273">
        <v>70</v>
      </c>
      <c r="I36" s="274" t="s">
        <v>126</v>
      </c>
      <c r="J36" s="393">
        <v>8.2000000000000003E-2</v>
      </c>
      <c r="K36" s="275"/>
      <c r="L36" s="276">
        <v>250</v>
      </c>
      <c r="M36" s="396">
        <f>J36*L36</f>
        <v>20.5</v>
      </c>
      <c r="N36" s="277">
        <v>5.54</v>
      </c>
      <c r="O36" s="278"/>
      <c r="P36" s="279">
        <v>12000</v>
      </c>
      <c r="Q36" s="396">
        <f>J36*P36</f>
        <v>984</v>
      </c>
      <c r="R36" s="277">
        <f>N36*AG36+AI36</f>
        <v>285.92</v>
      </c>
      <c r="S36" s="280">
        <f>(AH36+((AA36/10+0.5)*AF36))/100</f>
        <v>1.77</v>
      </c>
      <c r="T36" s="281"/>
      <c r="U36" s="282">
        <v>18</v>
      </c>
      <c r="V36" s="282">
        <v>8</v>
      </c>
      <c r="W36" s="282">
        <v>23.5</v>
      </c>
      <c r="X36" s="283">
        <f t="shared" ref="X36:X44" si="28">_xlfn.FLOOR.MATH((U36*V36*W36)/1000,0.05,0)</f>
        <v>3.35</v>
      </c>
      <c r="Y36" s="281"/>
      <c r="Z36" s="284" t="s">
        <v>224</v>
      </c>
      <c r="AA36" s="285">
        <v>400</v>
      </c>
      <c r="AB36" s="285">
        <v>320</v>
      </c>
      <c r="AC36" s="285">
        <v>185</v>
      </c>
      <c r="AD36" s="281"/>
      <c r="AE36" s="286">
        <v>12</v>
      </c>
      <c r="AF36" s="287">
        <v>4</v>
      </c>
      <c r="AG36" s="287">
        <f>P36/L36</f>
        <v>48</v>
      </c>
      <c r="AH36" s="288">
        <v>15</v>
      </c>
      <c r="AI36" s="289">
        <v>20</v>
      </c>
      <c r="AJ36" s="290"/>
    </row>
    <row r="37" spans="1:36" s="291" customFormat="1" ht="11.25" x14ac:dyDescent="0.2">
      <c r="A37" s="292" t="s">
        <v>204</v>
      </c>
      <c r="B37" s="293" t="s">
        <v>192</v>
      </c>
      <c r="C37" s="294" t="s">
        <v>225</v>
      </c>
      <c r="D37" s="295" t="s">
        <v>222</v>
      </c>
      <c r="E37" s="296" t="s">
        <v>197</v>
      </c>
      <c r="F37" s="297" t="s">
        <v>212</v>
      </c>
      <c r="G37" s="389" t="s">
        <v>122</v>
      </c>
      <c r="H37" s="298">
        <v>80</v>
      </c>
      <c r="I37" s="299" t="s">
        <v>126</v>
      </c>
      <c r="J37" s="394">
        <v>0.14599999999999999</v>
      </c>
      <c r="K37" s="300"/>
      <c r="L37" s="301">
        <v>250</v>
      </c>
      <c r="M37" s="397">
        <f t="shared" ref="M37:M44" si="29">J37*L37</f>
        <v>36.5</v>
      </c>
      <c r="N37" s="302">
        <v>7.88</v>
      </c>
      <c r="O37" s="303"/>
      <c r="P37" s="304">
        <v>8000</v>
      </c>
      <c r="Q37" s="397">
        <f>J37*P37</f>
        <v>1168</v>
      </c>
      <c r="R37" s="302">
        <f t="shared" ref="R37:R44" si="30">N37*AG37+AI37</f>
        <v>272.15999999999997</v>
      </c>
      <c r="S37" s="305">
        <f t="shared" ref="S37:S44" si="31">(AH37+((AA37/10+0.5)*AF37))/100</f>
        <v>1.77</v>
      </c>
      <c r="T37" s="306"/>
      <c r="U37" s="307">
        <v>26</v>
      </c>
      <c r="V37" s="307">
        <v>14</v>
      </c>
      <c r="W37" s="307">
        <v>32</v>
      </c>
      <c r="X37" s="308">
        <f t="shared" si="28"/>
        <v>11.600000000000001</v>
      </c>
      <c r="Y37" s="306"/>
      <c r="Z37" s="309" t="s">
        <v>216</v>
      </c>
      <c r="AA37" s="310">
        <v>400</v>
      </c>
      <c r="AB37" s="310">
        <v>400</v>
      </c>
      <c r="AC37" s="310">
        <v>265</v>
      </c>
      <c r="AD37" s="306"/>
      <c r="AE37" s="304">
        <v>8</v>
      </c>
      <c r="AF37" s="311">
        <f t="shared" ref="AF37:AF44" si="32">AG37/AE37</f>
        <v>4</v>
      </c>
      <c r="AG37" s="311">
        <f>P37/L37</f>
        <v>32</v>
      </c>
      <c r="AH37" s="312">
        <v>15</v>
      </c>
      <c r="AI37" s="313">
        <v>20</v>
      </c>
      <c r="AJ37" s="315">
        <v>5901508814593</v>
      </c>
    </row>
    <row r="38" spans="1:36" s="291" customFormat="1" ht="11.25" x14ac:dyDescent="0.2">
      <c r="A38" s="316" t="s">
        <v>204</v>
      </c>
      <c r="B38" s="317"/>
      <c r="C38" s="318" t="s">
        <v>213</v>
      </c>
      <c r="D38" s="319" t="s">
        <v>222</v>
      </c>
      <c r="E38" s="320" t="s">
        <v>199</v>
      </c>
      <c r="F38" s="321" t="s">
        <v>212</v>
      </c>
      <c r="G38" s="390" t="s">
        <v>122</v>
      </c>
      <c r="H38" s="322">
        <v>70</v>
      </c>
      <c r="I38" s="323" t="s">
        <v>126</v>
      </c>
      <c r="J38" s="111">
        <v>0.16600000000000001</v>
      </c>
      <c r="K38" s="324"/>
      <c r="L38" s="325">
        <v>100</v>
      </c>
      <c r="M38" s="113">
        <f t="shared" si="29"/>
        <v>16.600000000000001</v>
      </c>
      <c r="N38" s="326">
        <v>3.58</v>
      </c>
      <c r="O38" s="327"/>
      <c r="P38" s="328">
        <v>5000</v>
      </c>
      <c r="Q38" s="113">
        <f t="shared" ref="Q38:Q44" si="33">J38*P38</f>
        <v>830</v>
      </c>
      <c r="R38" s="326">
        <f t="shared" si="30"/>
        <v>199</v>
      </c>
      <c r="S38" s="329">
        <f t="shared" si="31"/>
        <v>1.65</v>
      </c>
      <c r="T38" s="330"/>
      <c r="U38" s="331">
        <v>29</v>
      </c>
      <c r="V38" s="331">
        <v>17</v>
      </c>
      <c r="W38" s="331">
        <v>33</v>
      </c>
      <c r="X38" s="332">
        <f t="shared" si="28"/>
        <v>16.25</v>
      </c>
      <c r="Y38" s="330"/>
      <c r="Z38" s="333" t="s">
        <v>217</v>
      </c>
      <c r="AA38" s="334">
        <v>295</v>
      </c>
      <c r="AB38" s="334">
        <v>410</v>
      </c>
      <c r="AC38" s="334">
        <v>170</v>
      </c>
      <c r="AD38" s="330"/>
      <c r="AE38" s="335">
        <v>10</v>
      </c>
      <c r="AF38" s="336">
        <f t="shared" si="32"/>
        <v>5</v>
      </c>
      <c r="AG38" s="336">
        <f t="shared" ref="AG38:AG43" si="34">P38/L38</f>
        <v>50</v>
      </c>
      <c r="AH38" s="337">
        <v>15</v>
      </c>
      <c r="AI38" s="338">
        <v>20</v>
      </c>
      <c r="AJ38" s="339">
        <v>5901508813947</v>
      </c>
    </row>
    <row r="39" spans="1:36" s="291" customFormat="1" ht="11.25" x14ac:dyDescent="0.2">
      <c r="A39" s="316" t="s">
        <v>204</v>
      </c>
      <c r="B39" s="293" t="s">
        <v>192</v>
      </c>
      <c r="C39" s="340" t="s">
        <v>226</v>
      </c>
      <c r="D39" s="341" t="s">
        <v>222</v>
      </c>
      <c r="E39" s="342" t="s">
        <v>199</v>
      </c>
      <c r="F39" s="297" t="s">
        <v>212</v>
      </c>
      <c r="G39" s="391" t="s">
        <v>122</v>
      </c>
      <c r="H39" s="343">
        <v>80</v>
      </c>
      <c r="I39" s="344" t="s">
        <v>126</v>
      </c>
      <c r="J39" s="395">
        <v>0.17399999999999999</v>
      </c>
      <c r="K39" s="345"/>
      <c r="L39" s="346">
        <v>100</v>
      </c>
      <c r="M39" s="398">
        <f t="shared" si="29"/>
        <v>17.399999999999999</v>
      </c>
      <c r="N39" s="347">
        <v>3.85</v>
      </c>
      <c r="O39" s="348"/>
      <c r="P39" s="349">
        <v>5000</v>
      </c>
      <c r="Q39" s="398">
        <f t="shared" si="33"/>
        <v>869.99999999999989</v>
      </c>
      <c r="R39" s="347">
        <f t="shared" si="30"/>
        <v>212.5</v>
      </c>
      <c r="S39" s="350">
        <f t="shared" si="31"/>
        <v>1.65</v>
      </c>
      <c r="T39" s="351"/>
      <c r="U39" s="352">
        <v>29</v>
      </c>
      <c r="V39" s="352">
        <v>17</v>
      </c>
      <c r="W39" s="352">
        <v>33</v>
      </c>
      <c r="X39" s="353">
        <f t="shared" si="28"/>
        <v>16.25</v>
      </c>
      <c r="Y39" s="351"/>
      <c r="Z39" s="354" t="s">
        <v>217</v>
      </c>
      <c r="AA39" s="355">
        <v>295</v>
      </c>
      <c r="AB39" s="355">
        <v>410</v>
      </c>
      <c r="AC39" s="355">
        <v>170</v>
      </c>
      <c r="AD39" s="351"/>
      <c r="AE39" s="356">
        <v>10</v>
      </c>
      <c r="AF39" s="357">
        <f t="shared" si="32"/>
        <v>5</v>
      </c>
      <c r="AG39" s="357">
        <f t="shared" si="34"/>
        <v>50</v>
      </c>
      <c r="AH39" s="358">
        <v>15</v>
      </c>
      <c r="AI39" s="359">
        <v>20</v>
      </c>
      <c r="AJ39" s="339">
        <v>5901508814616</v>
      </c>
    </row>
    <row r="40" spans="1:36" s="291" customFormat="1" ht="11.25" x14ac:dyDescent="0.2">
      <c r="A40" s="316" t="s">
        <v>204</v>
      </c>
      <c r="B40" s="360"/>
      <c r="C40" s="361" t="s">
        <v>206</v>
      </c>
      <c r="D40" s="362" t="s">
        <v>222</v>
      </c>
      <c r="E40" s="363" t="s">
        <v>207</v>
      </c>
      <c r="F40" s="321" t="s">
        <v>212</v>
      </c>
      <c r="G40" s="392" t="s">
        <v>122</v>
      </c>
      <c r="H40" s="364">
        <v>70</v>
      </c>
      <c r="I40" s="365" t="s">
        <v>126</v>
      </c>
      <c r="J40" s="185">
        <v>0.16600000000000001</v>
      </c>
      <c r="K40" s="366"/>
      <c r="L40" s="367">
        <v>250</v>
      </c>
      <c r="M40" s="195">
        <f t="shared" si="29"/>
        <v>41.5</v>
      </c>
      <c r="N40" s="368">
        <v>9.14</v>
      </c>
      <c r="O40" s="369"/>
      <c r="P40" s="370">
        <v>6000</v>
      </c>
      <c r="Q40" s="195">
        <f t="shared" si="33"/>
        <v>996</v>
      </c>
      <c r="R40" s="368">
        <f t="shared" si="30"/>
        <v>239.36</v>
      </c>
      <c r="S40" s="371">
        <f t="shared" si="31"/>
        <v>1.77</v>
      </c>
      <c r="T40" s="314"/>
      <c r="U40" s="372">
        <v>32</v>
      </c>
      <c r="V40" s="372">
        <v>17</v>
      </c>
      <c r="W40" s="372">
        <v>29</v>
      </c>
      <c r="X40" s="373">
        <f t="shared" si="28"/>
        <v>15.75</v>
      </c>
      <c r="Y40" s="314"/>
      <c r="Z40" s="374" t="s">
        <v>220</v>
      </c>
      <c r="AA40" s="375">
        <v>400</v>
      </c>
      <c r="AB40" s="375">
        <v>370</v>
      </c>
      <c r="AC40" s="375">
        <v>325</v>
      </c>
      <c r="AD40" s="314"/>
      <c r="AE40" s="376">
        <v>6</v>
      </c>
      <c r="AF40" s="377">
        <f t="shared" si="32"/>
        <v>4</v>
      </c>
      <c r="AG40" s="377">
        <f t="shared" si="34"/>
        <v>24</v>
      </c>
      <c r="AH40" s="378">
        <v>15</v>
      </c>
      <c r="AI40" s="379">
        <v>20</v>
      </c>
      <c r="AJ40" s="315">
        <v>5901508814180</v>
      </c>
    </row>
    <row r="41" spans="1:36" s="291" customFormat="1" ht="11.25" x14ac:dyDescent="0.2">
      <c r="A41" s="316" t="s">
        <v>204</v>
      </c>
      <c r="B41" s="317"/>
      <c r="C41" s="318" t="s">
        <v>227</v>
      </c>
      <c r="D41" s="319" t="s">
        <v>222</v>
      </c>
      <c r="E41" s="320" t="s">
        <v>228</v>
      </c>
      <c r="F41" s="321" t="s">
        <v>212</v>
      </c>
      <c r="G41" s="390" t="s">
        <v>122</v>
      </c>
      <c r="H41" s="322">
        <v>70</v>
      </c>
      <c r="I41" s="323" t="s">
        <v>126</v>
      </c>
      <c r="J41" s="111">
        <v>0.10299999999999999</v>
      </c>
      <c r="K41" s="380"/>
      <c r="L41" s="325">
        <v>250</v>
      </c>
      <c r="M41" s="113">
        <f>J41*L41</f>
        <v>25.75</v>
      </c>
      <c r="N41" s="326">
        <v>9.7200000000000006</v>
      </c>
      <c r="O41" s="381"/>
      <c r="P41" s="328">
        <v>9000</v>
      </c>
      <c r="Q41" s="113">
        <f>J41*P41</f>
        <v>927</v>
      </c>
      <c r="R41" s="326">
        <f>N41*AG41+AI41</f>
        <v>369.92</v>
      </c>
      <c r="S41" s="382">
        <f t="shared" si="31"/>
        <v>2.0699999999999998</v>
      </c>
      <c r="T41" s="383"/>
      <c r="U41" s="331">
        <v>32</v>
      </c>
      <c r="V41" s="331">
        <v>22</v>
      </c>
      <c r="W41" s="331">
        <v>25</v>
      </c>
      <c r="X41" s="332">
        <f t="shared" si="28"/>
        <v>17.600000000000001</v>
      </c>
      <c r="Y41" s="383"/>
      <c r="Z41" s="333" t="s">
        <v>229</v>
      </c>
      <c r="AA41" s="334">
        <v>315</v>
      </c>
      <c r="AB41" s="334">
        <v>330</v>
      </c>
      <c r="AC41" s="334">
        <v>425</v>
      </c>
      <c r="AD41" s="383"/>
      <c r="AE41" s="335">
        <v>6</v>
      </c>
      <c r="AF41" s="336">
        <v>6</v>
      </c>
      <c r="AG41" s="377">
        <f>P41/L41</f>
        <v>36</v>
      </c>
      <c r="AH41" s="337">
        <v>15</v>
      </c>
      <c r="AI41" s="338">
        <v>20</v>
      </c>
      <c r="AJ41" s="339">
        <v>5901508813220</v>
      </c>
    </row>
    <row r="42" spans="1:36" s="291" customFormat="1" ht="11.25" x14ac:dyDescent="0.2">
      <c r="A42" s="316" t="s">
        <v>204</v>
      </c>
      <c r="B42" s="360"/>
      <c r="C42" s="361" t="s">
        <v>205</v>
      </c>
      <c r="D42" s="362" t="s">
        <v>222</v>
      </c>
      <c r="E42" s="363" t="s">
        <v>201</v>
      </c>
      <c r="F42" s="321" t="s">
        <v>212</v>
      </c>
      <c r="G42" s="392" t="s">
        <v>122</v>
      </c>
      <c r="H42" s="364">
        <v>70</v>
      </c>
      <c r="I42" s="365" t="s">
        <v>126</v>
      </c>
      <c r="J42" s="185">
        <v>0.187</v>
      </c>
      <c r="K42" s="366"/>
      <c r="L42" s="367">
        <v>250</v>
      </c>
      <c r="M42" s="195">
        <f>J42*L42</f>
        <v>46.75</v>
      </c>
      <c r="N42" s="368">
        <v>10.58</v>
      </c>
      <c r="O42" s="369"/>
      <c r="P42" s="370">
        <v>4000</v>
      </c>
      <c r="Q42" s="195">
        <f t="shared" si="33"/>
        <v>748</v>
      </c>
      <c r="R42" s="368">
        <f t="shared" si="30"/>
        <v>189.28</v>
      </c>
      <c r="S42" s="371">
        <f t="shared" si="31"/>
        <v>1.77</v>
      </c>
      <c r="T42" s="314"/>
      <c r="U42" s="372">
        <v>32</v>
      </c>
      <c r="V42" s="372">
        <v>17</v>
      </c>
      <c r="W42" s="372">
        <v>42</v>
      </c>
      <c r="X42" s="373">
        <f t="shared" si="28"/>
        <v>22.8</v>
      </c>
      <c r="Y42" s="314"/>
      <c r="Z42" s="374" t="s">
        <v>218</v>
      </c>
      <c r="AA42" s="375">
        <v>400</v>
      </c>
      <c r="AB42" s="375">
        <v>500</v>
      </c>
      <c r="AC42" s="375">
        <v>325</v>
      </c>
      <c r="AD42" s="314"/>
      <c r="AE42" s="376">
        <v>4</v>
      </c>
      <c r="AF42" s="377">
        <f t="shared" si="32"/>
        <v>4</v>
      </c>
      <c r="AG42" s="377">
        <f t="shared" si="34"/>
        <v>16</v>
      </c>
      <c r="AH42" s="378">
        <v>15</v>
      </c>
      <c r="AI42" s="379">
        <v>20</v>
      </c>
      <c r="AJ42" s="315">
        <v>5901508813985</v>
      </c>
    </row>
    <row r="43" spans="1:36" s="291" customFormat="1" ht="11.25" x14ac:dyDescent="0.2">
      <c r="A43" s="316" t="s">
        <v>204</v>
      </c>
      <c r="B43" s="293" t="s">
        <v>192</v>
      </c>
      <c r="C43" s="294" t="s">
        <v>230</v>
      </c>
      <c r="D43" s="295" t="s">
        <v>222</v>
      </c>
      <c r="E43" s="296" t="s">
        <v>201</v>
      </c>
      <c r="F43" s="297" t="s">
        <v>212</v>
      </c>
      <c r="G43" s="389" t="s">
        <v>122</v>
      </c>
      <c r="H43" s="298">
        <v>80</v>
      </c>
      <c r="I43" s="299" t="s">
        <v>126</v>
      </c>
      <c r="J43" s="394">
        <v>0.20300000000000001</v>
      </c>
      <c r="K43" s="300"/>
      <c r="L43" s="384">
        <v>250</v>
      </c>
      <c r="M43" s="397">
        <f>J43*L43</f>
        <v>50.75</v>
      </c>
      <c r="N43" s="302">
        <v>11.76</v>
      </c>
      <c r="O43" s="303"/>
      <c r="P43" s="304">
        <v>4000</v>
      </c>
      <c r="Q43" s="397">
        <f t="shared" si="33"/>
        <v>812</v>
      </c>
      <c r="R43" s="302">
        <f t="shared" si="30"/>
        <v>208.16</v>
      </c>
      <c r="S43" s="305">
        <f t="shared" si="31"/>
        <v>1.77</v>
      </c>
      <c r="T43" s="306"/>
      <c r="U43" s="307">
        <v>32</v>
      </c>
      <c r="V43" s="307">
        <v>17</v>
      </c>
      <c r="W43" s="307">
        <v>42</v>
      </c>
      <c r="X43" s="308">
        <f t="shared" si="28"/>
        <v>22.8</v>
      </c>
      <c r="Y43" s="306"/>
      <c r="Z43" s="309" t="s">
        <v>218</v>
      </c>
      <c r="AA43" s="310">
        <v>400</v>
      </c>
      <c r="AB43" s="310">
        <v>500</v>
      </c>
      <c r="AC43" s="310">
        <v>325</v>
      </c>
      <c r="AD43" s="306"/>
      <c r="AE43" s="385">
        <v>4</v>
      </c>
      <c r="AF43" s="386">
        <f t="shared" si="32"/>
        <v>4</v>
      </c>
      <c r="AG43" s="386">
        <f t="shared" si="34"/>
        <v>16</v>
      </c>
      <c r="AH43" s="312">
        <v>15</v>
      </c>
      <c r="AI43" s="313">
        <v>20</v>
      </c>
      <c r="AJ43" s="315">
        <v>5901508814579</v>
      </c>
    </row>
    <row r="44" spans="1:36" s="291" customFormat="1" ht="11.25" x14ac:dyDescent="0.2">
      <c r="A44" s="316" t="s">
        <v>204</v>
      </c>
      <c r="B44" s="317"/>
      <c r="C44" s="318" t="s">
        <v>208</v>
      </c>
      <c r="D44" s="319" t="s">
        <v>222</v>
      </c>
      <c r="E44" s="320" t="s">
        <v>203</v>
      </c>
      <c r="F44" s="321" t="s">
        <v>212</v>
      </c>
      <c r="G44" s="390" t="s">
        <v>122</v>
      </c>
      <c r="H44" s="322">
        <v>70</v>
      </c>
      <c r="I44" s="323" t="s">
        <v>126</v>
      </c>
      <c r="J44" s="111">
        <v>0.192</v>
      </c>
      <c r="K44" s="324"/>
      <c r="L44" s="387">
        <v>100</v>
      </c>
      <c r="M44" s="113">
        <f>J44*L44</f>
        <v>19.2</v>
      </c>
      <c r="N44" s="326">
        <v>4.28</v>
      </c>
      <c r="O44" s="327"/>
      <c r="P44" s="328">
        <v>6000</v>
      </c>
      <c r="Q44" s="113">
        <f>J44*P44</f>
        <v>1152</v>
      </c>
      <c r="R44" s="326">
        <f t="shared" si="30"/>
        <v>276.8</v>
      </c>
      <c r="S44" s="382">
        <f t="shared" si="31"/>
        <v>1.8</v>
      </c>
      <c r="T44" s="330"/>
      <c r="U44" s="331">
        <v>32</v>
      </c>
      <c r="V44" s="331">
        <v>20</v>
      </c>
      <c r="W44" s="331">
        <v>32</v>
      </c>
      <c r="X44" s="332">
        <f t="shared" si="28"/>
        <v>20.450000000000003</v>
      </c>
      <c r="Y44" s="330"/>
      <c r="Z44" s="333" t="s">
        <v>219</v>
      </c>
      <c r="AA44" s="334">
        <v>325</v>
      </c>
      <c r="AB44" s="334">
        <v>400</v>
      </c>
      <c r="AC44" s="334">
        <v>170</v>
      </c>
      <c r="AD44" s="330"/>
      <c r="AE44" s="328">
        <v>12</v>
      </c>
      <c r="AF44" s="336">
        <f t="shared" si="32"/>
        <v>5</v>
      </c>
      <c r="AG44" s="336">
        <f>P44/L44</f>
        <v>60</v>
      </c>
      <c r="AH44" s="337">
        <v>15</v>
      </c>
      <c r="AI44" s="338">
        <v>20</v>
      </c>
      <c r="AJ44" s="339">
        <v>5901508814005</v>
      </c>
    </row>
    <row r="45" spans="1:36" ht="5.85" customHeight="1" x14ac:dyDescent="0.15">
      <c r="B45" s="121"/>
      <c r="C45" s="106"/>
      <c r="J45" s="163"/>
    </row>
    <row r="46" spans="1:36" x14ac:dyDescent="0.15">
      <c r="A46" s="62" t="s">
        <v>209</v>
      </c>
      <c r="B46" s="120" t="s">
        <v>85</v>
      </c>
      <c r="C46" s="105">
        <v>70230030000</v>
      </c>
      <c r="D46" s="60" t="s">
        <v>9</v>
      </c>
      <c r="E46" s="12" t="s">
        <v>10</v>
      </c>
      <c r="F46" s="73" t="s">
        <v>121</v>
      </c>
      <c r="G46" s="119" t="s">
        <v>122</v>
      </c>
      <c r="H46" s="24">
        <v>90</v>
      </c>
      <c r="I46" s="103" t="s">
        <v>135</v>
      </c>
      <c r="J46" s="109">
        <v>0.122</v>
      </c>
      <c r="K46" s="3"/>
      <c r="L46" s="20">
        <v>250</v>
      </c>
      <c r="M46" s="114">
        <f t="shared" si="13"/>
        <v>30.5</v>
      </c>
      <c r="N46" s="97">
        <v>4.0999999999999996</v>
      </c>
      <c r="P46" s="46">
        <v>6000</v>
      </c>
      <c r="Q46" s="114">
        <f t="shared" si="10"/>
        <v>732</v>
      </c>
      <c r="R46" s="97">
        <f t="shared" ref="R46:R48" si="35">N46*AG46+AI46</f>
        <v>118.39999999999999</v>
      </c>
      <c r="S46" s="70">
        <f t="shared" si="11"/>
        <v>1.49</v>
      </c>
      <c r="T46" s="4"/>
      <c r="U46" s="33">
        <v>18</v>
      </c>
      <c r="V46" s="33">
        <v>8</v>
      </c>
      <c r="W46" s="33">
        <v>22.5</v>
      </c>
      <c r="X46" s="99">
        <f t="shared" si="12"/>
        <v>3.2</v>
      </c>
      <c r="Y46" s="4"/>
      <c r="Z46" s="9" t="s">
        <v>6</v>
      </c>
      <c r="AA46" s="35">
        <v>330</v>
      </c>
      <c r="AB46" s="35">
        <v>370</v>
      </c>
      <c r="AC46" s="35">
        <v>340</v>
      </c>
      <c r="AD46" s="4"/>
      <c r="AE46" s="46">
        <v>6</v>
      </c>
      <c r="AF46" s="54">
        <f t="shared" ref="AF46:AF48" si="36">AG46/AE46</f>
        <v>4</v>
      </c>
      <c r="AG46" s="54">
        <f t="shared" ref="AG46:AG48" si="37">P46/L46</f>
        <v>24</v>
      </c>
      <c r="AH46" s="39">
        <v>15</v>
      </c>
      <c r="AI46" s="40">
        <v>20</v>
      </c>
      <c r="AJ46" s="54">
        <v>5901508812780</v>
      </c>
    </row>
    <row r="47" spans="1:36" x14ac:dyDescent="0.15">
      <c r="A47" s="62" t="s">
        <v>209</v>
      </c>
      <c r="B47" s="8" t="s">
        <v>86</v>
      </c>
      <c r="C47" s="104">
        <v>70630030000</v>
      </c>
      <c r="D47" s="59" t="s">
        <v>15</v>
      </c>
      <c r="E47" s="6" t="s">
        <v>16</v>
      </c>
      <c r="F47" s="73" t="s">
        <v>121</v>
      </c>
      <c r="G47" s="119" t="s">
        <v>122</v>
      </c>
      <c r="H47" s="23">
        <v>90</v>
      </c>
      <c r="I47" s="103" t="s">
        <v>135</v>
      </c>
      <c r="J47" s="111">
        <v>0.15</v>
      </c>
      <c r="K47" s="3"/>
      <c r="L47" s="21">
        <v>250</v>
      </c>
      <c r="M47" s="113">
        <f t="shared" ref="M47:M48" si="38">J47*L47</f>
        <v>37.5</v>
      </c>
      <c r="N47" s="96">
        <v>7.8</v>
      </c>
      <c r="P47" s="14">
        <v>6000</v>
      </c>
      <c r="Q47" s="113">
        <f t="shared" ref="Q47:Q48" si="39">J47*P47</f>
        <v>900</v>
      </c>
      <c r="R47" s="96">
        <f t="shared" si="35"/>
        <v>207.2</v>
      </c>
      <c r="S47" s="31">
        <f t="shared" si="11"/>
        <v>1.77</v>
      </c>
      <c r="T47" s="4"/>
      <c r="U47" s="22">
        <v>24</v>
      </c>
      <c r="V47" s="22">
        <v>10</v>
      </c>
      <c r="W47" s="22">
        <v>36</v>
      </c>
      <c r="X47" s="98">
        <f t="shared" si="12"/>
        <v>8.6</v>
      </c>
      <c r="Y47" s="4"/>
      <c r="Z47" s="13" t="s">
        <v>7</v>
      </c>
      <c r="AA47" s="36">
        <v>400</v>
      </c>
      <c r="AB47" s="36">
        <v>550</v>
      </c>
      <c r="AC47" s="36">
        <v>245</v>
      </c>
      <c r="AD47" s="4"/>
      <c r="AE47" s="14">
        <v>6</v>
      </c>
      <c r="AF47" s="15">
        <f t="shared" si="36"/>
        <v>4</v>
      </c>
      <c r="AG47" s="15">
        <f t="shared" si="37"/>
        <v>24</v>
      </c>
      <c r="AH47" s="41">
        <v>15</v>
      </c>
      <c r="AI47" s="42">
        <v>20</v>
      </c>
      <c r="AJ47" s="251">
        <v>5901508812735</v>
      </c>
    </row>
    <row r="48" spans="1:36" x14ac:dyDescent="0.15">
      <c r="A48" s="62" t="s">
        <v>209</v>
      </c>
      <c r="B48" s="120" t="s">
        <v>87</v>
      </c>
      <c r="C48" s="105">
        <v>71030030000</v>
      </c>
      <c r="D48" s="60" t="s">
        <v>22</v>
      </c>
      <c r="E48" s="12" t="s">
        <v>23</v>
      </c>
      <c r="F48" s="73" t="s">
        <v>121</v>
      </c>
      <c r="G48" s="119" t="s">
        <v>122</v>
      </c>
      <c r="H48" s="24">
        <v>90</v>
      </c>
      <c r="I48" s="103" t="s">
        <v>135</v>
      </c>
      <c r="J48" s="109">
        <v>0.19</v>
      </c>
      <c r="K48" s="3"/>
      <c r="L48" s="20">
        <v>100</v>
      </c>
      <c r="M48" s="114">
        <f t="shared" si="38"/>
        <v>19</v>
      </c>
      <c r="N48" s="97">
        <v>5.2</v>
      </c>
      <c r="P48" s="10">
        <v>3000</v>
      </c>
      <c r="Q48" s="114">
        <f t="shared" si="39"/>
        <v>570</v>
      </c>
      <c r="R48" s="97">
        <f t="shared" si="35"/>
        <v>176</v>
      </c>
      <c r="S48" s="70">
        <f t="shared" si="11"/>
        <v>1.7250000000000001</v>
      </c>
      <c r="T48" s="4"/>
      <c r="U48" s="33">
        <v>30.5</v>
      </c>
      <c r="V48" s="33">
        <v>17</v>
      </c>
      <c r="W48" s="33">
        <v>42.5</v>
      </c>
      <c r="X48" s="99">
        <f t="shared" si="12"/>
        <v>22</v>
      </c>
      <c r="Y48" s="4"/>
      <c r="Z48" s="9" t="s">
        <v>24</v>
      </c>
      <c r="AA48" s="35">
        <v>310</v>
      </c>
      <c r="AB48" s="35">
        <v>540</v>
      </c>
      <c r="AC48" s="35">
        <v>225</v>
      </c>
      <c r="AD48" s="4"/>
      <c r="AE48" s="10">
        <v>6</v>
      </c>
      <c r="AF48" s="11">
        <f t="shared" si="36"/>
        <v>5</v>
      </c>
      <c r="AG48" s="11">
        <f t="shared" si="37"/>
        <v>30</v>
      </c>
      <c r="AH48" s="39">
        <v>15</v>
      </c>
      <c r="AI48" s="40">
        <v>20</v>
      </c>
      <c r="AJ48" s="252">
        <v>5901508812728</v>
      </c>
    </row>
    <row r="49" spans="1:36" ht="5.85" customHeight="1" x14ac:dyDescent="0.15">
      <c r="B49" s="121"/>
      <c r="C49" s="106"/>
      <c r="M49" s="115"/>
      <c r="Q49" s="117"/>
      <c r="AJ49" s="256"/>
    </row>
    <row r="50" spans="1:36" x14ac:dyDescent="0.15">
      <c r="A50" s="61">
        <v>15</v>
      </c>
      <c r="B50" s="8" t="s">
        <v>2</v>
      </c>
      <c r="C50" s="104">
        <v>10211042010</v>
      </c>
      <c r="D50" s="59" t="s">
        <v>9</v>
      </c>
      <c r="E50" s="6" t="s">
        <v>10</v>
      </c>
      <c r="F50" s="74" t="s">
        <v>131</v>
      </c>
      <c r="G50" s="118" t="s">
        <v>123</v>
      </c>
      <c r="H50" s="23">
        <v>100</v>
      </c>
      <c r="I50" s="7" t="s">
        <v>125</v>
      </c>
      <c r="J50" s="111">
        <v>0.153</v>
      </c>
      <c r="K50" s="3"/>
      <c r="L50" s="64">
        <v>250</v>
      </c>
      <c r="M50" s="113">
        <f t="shared" ref="M50:M76" si="40">J50*L50</f>
        <v>38.25</v>
      </c>
      <c r="N50" s="96">
        <v>6.45</v>
      </c>
      <c r="P50" s="46">
        <v>6000</v>
      </c>
      <c r="Q50" s="113">
        <f t="shared" ref="Q50:Q76" si="41">J50*P50</f>
        <v>918</v>
      </c>
      <c r="R50" s="96">
        <f t="shared" ref="R50:R55" si="42">N50*AG50+AI50</f>
        <v>174.8</v>
      </c>
      <c r="S50" s="31">
        <f t="shared" ref="S50:S55" si="43">(AH50+((AA50/10+0.5)*AF50))/100</f>
        <v>1.49</v>
      </c>
      <c r="T50" s="4"/>
      <c r="U50" s="33">
        <v>18</v>
      </c>
      <c r="V50" s="33">
        <v>8</v>
      </c>
      <c r="W50" s="33">
        <v>22.5</v>
      </c>
      <c r="X50" s="98">
        <f t="shared" ref="X50:X55" si="44">_xlfn.FLOOR.MATH((U50*V50*W50)/1000,0.05,0)</f>
        <v>3.2</v>
      </c>
      <c r="Y50" s="4"/>
      <c r="Z50" s="9" t="s">
        <v>6</v>
      </c>
      <c r="AA50" s="35">
        <v>330</v>
      </c>
      <c r="AB50" s="35">
        <v>370</v>
      </c>
      <c r="AC50" s="35">
        <v>340</v>
      </c>
      <c r="AD50" s="4"/>
      <c r="AE50" s="46">
        <v>6</v>
      </c>
      <c r="AF50" s="54">
        <f t="shared" ref="AF50:AF53" si="45">AG50/AE50</f>
        <v>4</v>
      </c>
      <c r="AG50" s="54">
        <f t="shared" ref="AG50:AG55" si="46">P50/L50</f>
        <v>24</v>
      </c>
      <c r="AH50" s="39">
        <v>15</v>
      </c>
      <c r="AI50" s="40">
        <v>20</v>
      </c>
      <c r="AJ50" s="54">
        <v>5901508812445</v>
      </c>
    </row>
    <row r="51" spans="1:36" x14ac:dyDescent="0.15">
      <c r="A51" s="61">
        <v>15</v>
      </c>
      <c r="B51" s="120" t="s">
        <v>1</v>
      </c>
      <c r="C51" s="105">
        <v>10211042011</v>
      </c>
      <c r="D51" s="60" t="s">
        <v>9</v>
      </c>
      <c r="E51" s="12" t="s">
        <v>10</v>
      </c>
      <c r="F51" s="75" t="s">
        <v>132</v>
      </c>
      <c r="G51" s="118" t="s">
        <v>123</v>
      </c>
      <c r="H51" s="24">
        <v>100</v>
      </c>
      <c r="I51" s="7" t="s">
        <v>125</v>
      </c>
      <c r="J51" s="109">
        <v>0.153</v>
      </c>
      <c r="K51" s="3"/>
      <c r="L51" s="112">
        <v>250</v>
      </c>
      <c r="M51" s="114">
        <f t="shared" si="40"/>
        <v>38.25</v>
      </c>
      <c r="N51" s="97">
        <v>6.45</v>
      </c>
      <c r="P51" s="14">
        <v>6000</v>
      </c>
      <c r="Q51" s="114">
        <f t="shared" si="41"/>
        <v>918</v>
      </c>
      <c r="R51" s="97">
        <f t="shared" si="42"/>
        <v>174.8</v>
      </c>
      <c r="S51" s="70">
        <f t="shared" si="43"/>
        <v>1.49</v>
      </c>
      <c r="T51" s="4"/>
      <c r="U51" s="43">
        <v>18</v>
      </c>
      <c r="V51" s="43">
        <v>8</v>
      </c>
      <c r="W51" s="43">
        <v>22.5</v>
      </c>
      <c r="X51" s="99">
        <f t="shared" si="44"/>
        <v>3.2</v>
      </c>
      <c r="Y51" s="4"/>
      <c r="Z51" s="47" t="s">
        <v>6</v>
      </c>
      <c r="AA51" s="48">
        <v>330</v>
      </c>
      <c r="AB51" s="48">
        <v>370</v>
      </c>
      <c r="AC51" s="48">
        <v>340</v>
      </c>
      <c r="AD51" s="49"/>
      <c r="AE51" s="50">
        <v>6</v>
      </c>
      <c r="AF51" s="51">
        <f t="shared" ref="AF51:AF52" si="47">AG51/AE51</f>
        <v>4</v>
      </c>
      <c r="AG51" s="51">
        <f t="shared" si="46"/>
        <v>24</v>
      </c>
      <c r="AH51" s="52">
        <v>15</v>
      </c>
      <c r="AI51" s="53">
        <v>20</v>
      </c>
      <c r="AJ51" s="257">
        <v>5901508812407</v>
      </c>
    </row>
    <row r="52" spans="1:36" x14ac:dyDescent="0.15">
      <c r="A52" s="61">
        <v>15</v>
      </c>
      <c r="B52" s="8" t="s">
        <v>0</v>
      </c>
      <c r="C52" s="104">
        <v>10211042012</v>
      </c>
      <c r="D52" s="59" t="s">
        <v>9</v>
      </c>
      <c r="E52" s="6" t="s">
        <v>10</v>
      </c>
      <c r="F52" s="76" t="s">
        <v>133</v>
      </c>
      <c r="G52" s="118" t="s">
        <v>123</v>
      </c>
      <c r="H52" s="23">
        <v>100</v>
      </c>
      <c r="I52" s="7" t="s">
        <v>125</v>
      </c>
      <c r="J52" s="110">
        <v>0.153</v>
      </c>
      <c r="K52" s="3"/>
      <c r="L52" s="64">
        <v>250</v>
      </c>
      <c r="M52" s="116">
        <f t="shared" si="40"/>
        <v>38.25</v>
      </c>
      <c r="N52" s="96">
        <v>6.45</v>
      </c>
      <c r="P52" s="10">
        <v>6000</v>
      </c>
      <c r="Q52" s="116">
        <f t="shared" si="41"/>
        <v>918</v>
      </c>
      <c r="R52" s="96">
        <f t="shared" si="42"/>
        <v>174.8</v>
      </c>
      <c r="S52" s="31">
        <f t="shared" si="43"/>
        <v>1.49</v>
      </c>
      <c r="T52" s="4"/>
      <c r="U52" s="33">
        <v>18</v>
      </c>
      <c r="V52" s="33">
        <v>8</v>
      </c>
      <c r="W52" s="33">
        <v>22.5</v>
      </c>
      <c r="X52" s="98">
        <f t="shared" si="44"/>
        <v>3.2</v>
      </c>
      <c r="Y52" s="4"/>
      <c r="Z52" s="9" t="s">
        <v>6</v>
      </c>
      <c r="AA52" s="35">
        <v>330</v>
      </c>
      <c r="AB52" s="35">
        <v>370</v>
      </c>
      <c r="AC52" s="35">
        <v>340</v>
      </c>
      <c r="AD52" s="4"/>
      <c r="AE52" s="46">
        <v>6</v>
      </c>
      <c r="AF52" s="54">
        <f t="shared" si="47"/>
        <v>4</v>
      </c>
      <c r="AG52" s="54">
        <f t="shared" si="46"/>
        <v>24</v>
      </c>
      <c r="AH52" s="39">
        <v>15</v>
      </c>
      <c r="AI52" s="40">
        <v>20</v>
      </c>
      <c r="AJ52" s="54">
        <v>5901508812391</v>
      </c>
    </row>
    <row r="53" spans="1:36" x14ac:dyDescent="0.15">
      <c r="A53" s="61">
        <v>15</v>
      </c>
      <c r="B53" s="120" t="s">
        <v>3</v>
      </c>
      <c r="C53" s="105">
        <v>10411040010</v>
      </c>
      <c r="D53" s="60" t="s">
        <v>12</v>
      </c>
      <c r="E53" s="12" t="s">
        <v>13</v>
      </c>
      <c r="F53" s="74" t="s">
        <v>131</v>
      </c>
      <c r="G53" s="118" t="s">
        <v>123</v>
      </c>
      <c r="H53" s="24">
        <v>100</v>
      </c>
      <c r="I53" s="7" t="s">
        <v>125</v>
      </c>
      <c r="J53" s="109">
        <v>0.214</v>
      </c>
      <c r="K53" s="3"/>
      <c r="L53" s="112">
        <v>250</v>
      </c>
      <c r="M53" s="114">
        <f t="shared" si="40"/>
        <v>53.5</v>
      </c>
      <c r="N53" s="97">
        <v>9.6</v>
      </c>
      <c r="P53" s="14">
        <v>6000</v>
      </c>
      <c r="Q53" s="114">
        <f t="shared" si="41"/>
        <v>1284</v>
      </c>
      <c r="R53" s="97">
        <f t="shared" si="42"/>
        <v>250.39999999999998</v>
      </c>
      <c r="S53" s="70">
        <f t="shared" si="43"/>
        <v>1.77</v>
      </c>
      <c r="T53" s="4"/>
      <c r="U53" s="22">
        <v>24</v>
      </c>
      <c r="V53" s="22">
        <v>10</v>
      </c>
      <c r="W53" s="22">
        <v>32</v>
      </c>
      <c r="X53" s="99">
        <f t="shared" si="44"/>
        <v>7.65</v>
      </c>
      <c r="Y53" s="4"/>
      <c r="Z53" s="47" t="s">
        <v>7</v>
      </c>
      <c r="AA53" s="48">
        <v>400</v>
      </c>
      <c r="AB53" s="48">
        <v>550</v>
      </c>
      <c r="AC53" s="48">
        <v>245</v>
      </c>
      <c r="AD53" s="49"/>
      <c r="AE53" s="50">
        <v>6</v>
      </c>
      <c r="AF53" s="51">
        <f t="shared" si="45"/>
        <v>4</v>
      </c>
      <c r="AG53" s="51">
        <f t="shared" si="46"/>
        <v>24</v>
      </c>
      <c r="AH53" s="52">
        <v>15</v>
      </c>
      <c r="AI53" s="53">
        <v>20</v>
      </c>
      <c r="AJ53" s="257">
        <v>5901508813053</v>
      </c>
    </row>
    <row r="54" spans="1:36" x14ac:dyDescent="0.15">
      <c r="A54" s="61">
        <v>15</v>
      </c>
      <c r="B54" s="8" t="s">
        <v>4</v>
      </c>
      <c r="C54" s="104">
        <v>10411040011</v>
      </c>
      <c r="D54" s="59" t="s">
        <v>12</v>
      </c>
      <c r="E54" s="6" t="s">
        <v>13</v>
      </c>
      <c r="F54" s="75" t="s">
        <v>132</v>
      </c>
      <c r="G54" s="118" t="s">
        <v>123</v>
      </c>
      <c r="H54" s="23">
        <v>100</v>
      </c>
      <c r="I54" s="7" t="s">
        <v>125</v>
      </c>
      <c r="J54" s="110">
        <v>0.214</v>
      </c>
      <c r="K54" s="3"/>
      <c r="L54" s="64">
        <v>250</v>
      </c>
      <c r="M54" s="116">
        <f t="shared" si="40"/>
        <v>53.5</v>
      </c>
      <c r="N54" s="96">
        <v>9.6</v>
      </c>
      <c r="P54" s="10">
        <v>6000</v>
      </c>
      <c r="Q54" s="116">
        <f t="shared" si="41"/>
        <v>1284</v>
      </c>
      <c r="R54" s="96">
        <f t="shared" si="42"/>
        <v>250.39999999999998</v>
      </c>
      <c r="S54" s="31">
        <f t="shared" si="43"/>
        <v>1.77</v>
      </c>
      <c r="T54" s="4"/>
      <c r="U54" s="33">
        <v>24</v>
      </c>
      <c r="V54" s="33">
        <v>10</v>
      </c>
      <c r="W54" s="33">
        <v>32</v>
      </c>
      <c r="X54" s="98">
        <f t="shared" si="44"/>
        <v>7.65</v>
      </c>
      <c r="Y54" s="4"/>
      <c r="Z54" s="9" t="s">
        <v>7</v>
      </c>
      <c r="AA54" s="35">
        <v>400</v>
      </c>
      <c r="AB54" s="35">
        <v>550</v>
      </c>
      <c r="AC54" s="35">
        <v>245</v>
      </c>
      <c r="AD54" s="4"/>
      <c r="AE54" s="46">
        <v>6</v>
      </c>
      <c r="AF54" s="54">
        <f t="shared" ref="AF54:AF55" si="48">AG54/AE54</f>
        <v>4</v>
      </c>
      <c r="AG54" s="54">
        <f t="shared" si="46"/>
        <v>24</v>
      </c>
      <c r="AH54" s="39">
        <v>15</v>
      </c>
      <c r="AI54" s="40">
        <v>20</v>
      </c>
      <c r="AJ54" s="54">
        <v>5901508813046</v>
      </c>
    </row>
    <row r="55" spans="1:36" x14ac:dyDescent="0.15">
      <c r="A55" s="61">
        <v>15</v>
      </c>
      <c r="B55" s="120" t="s">
        <v>5</v>
      </c>
      <c r="C55" s="105">
        <v>10411040012</v>
      </c>
      <c r="D55" s="60" t="s">
        <v>12</v>
      </c>
      <c r="E55" s="12" t="s">
        <v>13</v>
      </c>
      <c r="F55" s="76" t="s">
        <v>134</v>
      </c>
      <c r="G55" s="118" t="s">
        <v>123</v>
      </c>
      <c r="H55" s="24">
        <v>100</v>
      </c>
      <c r="I55" s="7" t="s">
        <v>125</v>
      </c>
      <c r="J55" s="109">
        <v>0.214</v>
      </c>
      <c r="K55" s="3"/>
      <c r="L55" s="112">
        <v>250</v>
      </c>
      <c r="M55" s="114">
        <f t="shared" si="40"/>
        <v>53.5</v>
      </c>
      <c r="N55" s="97">
        <v>9.6</v>
      </c>
      <c r="P55" s="14">
        <v>6000</v>
      </c>
      <c r="Q55" s="114">
        <f t="shared" si="41"/>
        <v>1284</v>
      </c>
      <c r="R55" s="97">
        <f t="shared" si="42"/>
        <v>250.39999999999998</v>
      </c>
      <c r="S55" s="70">
        <f t="shared" si="43"/>
        <v>1.77</v>
      </c>
      <c r="T55" s="4"/>
      <c r="U55" s="22">
        <v>24</v>
      </c>
      <c r="V55" s="22">
        <v>10</v>
      </c>
      <c r="W55" s="22">
        <v>32</v>
      </c>
      <c r="X55" s="99">
        <f t="shared" si="44"/>
        <v>7.65</v>
      </c>
      <c r="Y55" s="4"/>
      <c r="Z55" s="47" t="s">
        <v>7</v>
      </c>
      <c r="AA55" s="48">
        <v>400</v>
      </c>
      <c r="AB55" s="48">
        <v>550</v>
      </c>
      <c r="AC55" s="48">
        <v>245</v>
      </c>
      <c r="AD55" s="49"/>
      <c r="AE55" s="50">
        <v>6</v>
      </c>
      <c r="AF55" s="51">
        <f t="shared" si="48"/>
        <v>4</v>
      </c>
      <c r="AG55" s="51">
        <f t="shared" si="46"/>
        <v>24</v>
      </c>
      <c r="AH55" s="52">
        <v>15</v>
      </c>
      <c r="AI55" s="53">
        <v>20</v>
      </c>
      <c r="AJ55" s="257">
        <v>5901508813060</v>
      </c>
    </row>
    <row r="56" spans="1:36" ht="5.85" customHeight="1" x14ac:dyDescent="0.15">
      <c r="B56" s="121"/>
      <c r="C56" s="106"/>
      <c r="M56" s="115"/>
      <c r="Q56" s="117"/>
    </row>
    <row r="57" spans="1:36" x14ac:dyDescent="0.15">
      <c r="A57" s="61">
        <v>16</v>
      </c>
      <c r="B57" s="8" t="s">
        <v>48</v>
      </c>
      <c r="C57" s="104">
        <v>10232030003</v>
      </c>
      <c r="D57" s="59" t="s">
        <v>9</v>
      </c>
      <c r="E57" s="6" t="s">
        <v>10</v>
      </c>
      <c r="F57" s="77" t="s">
        <v>136</v>
      </c>
      <c r="G57" s="118" t="s">
        <v>122</v>
      </c>
      <c r="H57" s="23">
        <v>90</v>
      </c>
      <c r="I57" s="7" t="s">
        <v>126</v>
      </c>
      <c r="J57" s="111">
        <v>0.13500000000000001</v>
      </c>
      <c r="K57" s="3"/>
      <c r="L57" s="21">
        <v>250</v>
      </c>
      <c r="M57" s="113">
        <f t="shared" si="40"/>
        <v>33.75</v>
      </c>
      <c r="N57" s="96">
        <v>6</v>
      </c>
      <c r="P57" s="46">
        <v>6000</v>
      </c>
      <c r="Q57" s="113">
        <f t="shared" si="41"/>
        <v>810</v>
      </c>
      <c r="R57" s="96">
        <f t="shared" ref="R57:R63" si="49">N57*AG57+AI57</f>
        <v>164</v>
      </c>
      <c r="S57" s="31">
        <f t="shared" ref="S57:S63" si="50">(AH57+((AA57/10+0.5)*AF57))/100</f>
        <v>1.49</v>
      </c>
      <c r="T57" s="4"/>
      <c r="U57" s="33">
        <v>18</v>
      </c>
      <c r="V57" s="33">
        <v>8</v>
      </c>
      <c r="W57" s="33">
        <v>22.5</v>
      </c>
      <c r="X57" s="98">
        <f t="shared" ref="X57:X63" si="51">_xlfn.FLOOR.MATH((U57*V57*W57)/1000,0.05,0)</f>
        <v>3.2</v>
      </c>
      <c r="Y57" s="4"/>
      <c r="Z57" s="9" t="s">
        <v>6</v>
      </c>
      <c r="AA57" s="35">
        <v>330</v>
      </c>
      <c r="AB57" s="35">
        <v>370</v>
      </c>
      <c r="AC57" s="35">
        <v>340</v>
      </c>
      <c r="AD57" s="4"/>
      <c r="AE57" s="46">
        <v>6</v>
      </c>
      <c r="AF57" s="54">
        <f t="shared" ref="AF57:AF63" si="52">AG57/AE57</f>
        <v>4</v>
      </c>
      <c r="AG57" s="54">
        <f t="shared" ref="AG57:AG63" si="53">P57/L57</f>
        <v>24</v>
      </c>
      <c r="AH57" s="39">
        <v>15</v>
      </c>
      <c r="AI57" s="40">
        <v>20</v>
      </c>
      <c r="AJ57" s="54">
        <v>5901508812438</v>
      </c>
    </row>
    <row r="58" spans="1:36" x14ac:dyDescent="0.15">
      <c r="A58" s="61">
        <v>16</v>
      </c>
      <c r="B58" s="120" t="s">
        <v>49</v>
      </c>
      <c r="C58" s="105">
        <v>10232030004</v>
      </c>
      <c r="D58" s="60" t="s">
        <v>9</v>
      </c>
      <c r="E58" s="12" t="s">
        <v>10</v>
      </c>
      <c r="F58" s="78" t="s">
        <v>137</v>
      </c>
      <c r="G58" s="118" t="s">
        <v>122</v>
      </c>
      <c r="H58" s="24">
        <v>90</v>
      </c>
      <c r="I58" s="7" t="s">
        <v>126</v>
      </c>
      <c r="J58" s="109">
        <v>0.13500000000000001</v>
      </c>
      <c r="K58" s="3"/>
      <c r="L58" s="20">
        <v>250</v>
      </c>
      <c r="M58" s="114">
        <f t="shared" si="40"/>
        <v>33.75</v>
      </c>
      <c r="N58" s="97">
        <v>6</v>
      </c>
      <c r="P58" s="14">
        <v>6000</v>
      </c>
      <c r="Q58" s="114">
        <f t="shared" si="41"/>
        <v>810</v>
      </c>
      <c r="R58" s="97">
        <f t="shared" si="49"/>
        <v>164</v>
      </c>
      <c r="S58" s="70">
        <f t="shared" si="50"/>
        <v>1.49</v>
      </c>
      <c r="T58" s="4"/>
      <c r="U58" s="43">
        <v>18</v>
      </c>
      <c r="V58" s="43">
        <v>8</v>
      </c>
      <c r="W58" s="43">
        <v>22.5</v>
      </c>
      <c r="X58" s="99">
        <f t="shared" si="51"/>
        <v>3.2</v>
      </c>
      <c r="Y58" s="4"/>
      <c r="Z58" s="47" t="s">
        <v>6</v>
      </c>
      <c r="AA58" s="48">
        <v>330</v>
      </c>
      <c r="AB58" s="48">
        <v>370</v>
      </c>
      <c r="AC58" s="48">
        <v>340</v>
      </c>
      <c r="AD58" s="49"/>
      <c r="AE58" s="50">
        <v>6</v>
      </c>
      <c r="AF58" s="51">
        <f t="shared" si="52"/>
        <v>4</v>
      </c>
      <c r="AG58" s="51">
        <f t="shared" si="53"/>
        <v>24</v>
      </c>
      <c r="AH58" s="52">
        <v>15</v>
      </c>
      <c r="AI58" s="53">
        <v>20</v>
      </c>
      <c r="AJ58" s="257">
        <v>5901508812421</v>
      </c>
    </row>
    <row r="59" spans="1:36" x14ac:dyDescent="0.15">
      <c r="A59" s="61">
        <v>16</v>
      </c>
      <c r="B59" s="8" t="s">
        <v>50</v>
      </c>
      <c r="C59" s="104">
        <v>10232030005</v>
      </c>
      <c r="D59" s="59" t="s">
        <v>9</v>
      </c>
      <c r="E59" s="6" t="s">
        <v>10</v>
      </c>
      <c r="F59" s="79" t="s">
        <v>138</v>
      </c>
      <c r="G59" s="118" t="s">
        <v>122</v>
      </c>
      <c r="H59" s="23">
        <v>90</v>
      </c>
      <c r="I59" s="7" t="s">
        <v>126</v>
      </c>
      <c r="J59" s="111">
        <v>0.13500000000000001</v>
      </c>
      <c r="K59" s="3"/>
      <c r="L59" s="21">
        <v>250</v>
      </c>
      <c r="M59" s="113">
        <f t="shared" si="40"/>
        <v>33.75</v>
      </c>
      <c r="N59" s="96">
        <v>6</v>
      </c>
      <c r="P59" s="10">
        <v>6000</v>
      </c>
      <c r="Q59" s="113">
        <f t="shared" si="41"/>
        <v>810</v>
      </c>
      <c r="R59" s="96">
        <f t="shared" si="49"/>
        <v>164</v>
      </c>
      <c r="S59" s="31">
        <f t="shared" si="50"/>
        <v>1.49</v>
      </c>
      <c r="T59" s="4"/>
      <c r="U59" s="33">
        <v>18</v>
      </c>
      <c r="V59" s="33">
        <v>8</v>
      </c>
      <c r="W59" s="33">
        <v>22.5</v>
      </c>
      <c r="X59" s="98">
        <f t="shared" si="51"/>
        <v>3.2</v>
      </c>
      <c r="Y59" s="4"/>
      <c r="Z59" s="9" t="s">
        <v>6</v>
      </c>
      <c r="AA59" s="35">
        <v>330</v>
      </c>
      <c r="AB59" s="35">
        <v>370</v>
      </c>
      <c r="AC59" s="35">
        <v>340</v>
      </c>
      <c r="AD59" s="4"/>
      <c r="AE59" s="46">
        <v>6</v>
      </c>
      <c r="AF59" s="54">
        <f t="shared" si="52"/>
        <v>4</v>
      </c>
      <c r="AG59" s="54">
        <f t="shared" si="53"/>
        <v>24</v>
      </c>
      <c r="AH59" s="39">
        <v>15</v>
      </c>
      <c r="AI59" s="40">
        <v>20</v>
      </c>
      <c r="AJ59" s="54">
        <v>5901508812483</v>
      </c>
    </row>
    <row r="60" spans="1:36" x14ac:dyDescent="0.15">
      <c r="A60" s="61">
        <v>16</v>
      </c>
      <c r="B60" s="120" t="s">
        <v>51</v>
      </c>
      <c r="C60" s="105">
        <v>10232030006</v>
      </c>
      <c r="D60" s="60" t="s">
        <v>9</v>
      </c>
      <c r="E60" s="12" t="s">
        <v>10</v>
      </c>
      <c r="F60" s="80" t="s">
        <v>139</v>
      </c>
      <c r="G60" s="118" t="s">
        <v>122</v>
      </c>
      <c r="H60" s="24">
        <v>90</v>
      </c>
      <c r="I60" s="7" t="s">
        <v>126</v>
      </c>
      <c r="J60" s="109">
        <v>0.13500000000000001</v>
      </c>
      <c r="K60" s="3"/>
      <c r="L60" s="20">
        <v>250</v>
      </c>
      <c r="M60" s="114">
        <f t="shared" si="40"/>
        <v>33.75</v>
      </c>
      <c r="N60" s="97">
        <v>6</v>
      </c>
      <c r="P60" s="14">
        <v>6000</v>
      </c>
      <c r="Q60" s="114">
        <f t="shared" si="41"/>
        <v>810</v>
      </c>
      <c r="R60" s="97">
        <f t="shared" si="49"/>
        <v>164</v>
      </c>
      <c r="S60" s="70">
        <f t="shared" si="50"/>
        <v>1.49</v>
      </c>
      <c r="T60" s="4"/>
      <c r="U60" s="22">
        <v>18</v>
      </c>
      <c r="V60" s="22">
        <v>8</v>
      </c>
      <c r="W60" s="22">
        <v>22.5</v>
      </c>
      <c r="X60" s="99">
        <f t="shared" si="51"/>
        <v>3.2</v>
      </c>
      <c r="Y60" s="4"/>
      <c r="Z60" s="47" t="s">
        <v>6</v>
      </c>
      <c r="AA60" s="48">
        <v>330</v>
      </c>
      <c r="AB60" s="48">
        <v>370</v>
      </c>
      <c r="AC60" s="48">
        <v>340</v>
      </c>
      <c r="AD60" s="49"/>
      <c r="AE60" s="50">
        <v>6</v>
      </c>
      <c r="AF60" s="51">
        <f t="shared" si="52"/>
        <v>4</v>
      </c>
      <c r="AG60" s="51">
        <f t="shared" si="53"/>
        <v>24</v>
      </c>
      <c r="AH60" s="52">
        <v>15</v>
      </c>
      <c r="AI60" s="53">
        <v>20</v>
      </c>
      <c r="AJ60" s="257">
        <v>5901508813282</v>
      </c>
    </row>
    <row r="61" spans="1:36" x14ac:dyDescent="0.15">
      <c r="A61" s="61">
        <v>16</v>
      </c>
      <c r="B61" s="8" t="s">
        <v>52</v>
      </c>
      <c r="C61" s="104">
        <v>10232030007</v>
      </c>
      <c r="D61" s="59" t="s">
        <v>9</v>
      </c>
      <c r="E61" s="6" t="s">
        <v>10</v>
      </c>
      <c r="F61" s="81" t="s">
        <v>140</v>
      </c>
      <c r="G61" s="118" t="s">
        <v>122</v>
      </c>
      <c r="H61" s="23">
        <v>90</v>
      </c>
      <c r="I61" s="7" t="s">
        <v>126</v>
      </c>
      <c r="J61" s="111">
        <v>0.13500000000000001</v>
      </c>
      <c r="K61" s="3"/>
      <c r="L61" s="21">
        <v>250</v>
      </c>
      <c r="M61" s="113">
        <f t="shared" si="40"/>
        <v>33.75</v>
      </c>
      <c r="N61" s="96">
        <v>6</v>
      </c>
      <c r="P61" s="10">
        <v>6000</v>
      </c>
      <c r="Q61" s="113">
        <f t="shared" si="41"/>
        <v>810</v>
      </c>
      <c r="R61" s="96">
        <f t="shared" si="49"/>
        <v>164</v>
      </c>
      <c r="S61" s="31">
        <f t="shared" si="50"/>
        <v>1.49</v>
      </c>
      <c r="T61" s="4"/>
      <c r="U61" s="33">
        <v>18</v>
      </c>
      <c r="V61" s="33">
        <v>8</v>
      </c>
      <c r="W61" s="33">
        <v>22.5</v>
      </c>
      <c r="X61" s="98">
        <f t="shared" si="51"/>
        <v>3.2</v>
      </c>
      <c r="Y61" s="4"/>
      <c r="Z61" s="9" t="s">
        <v>6</v>
      </c>
      <c r="AA61" s="35">
        <v>330</v>
      </c>
      <c r="AB61" s="35">
        <v>370</v>
      </c>
      <c r="AC61" s="35">
        <v>340</v>
      </c>
      <c r="AD61" s="4"/>
      <c r="AE61" s="46">
        <v>6</v>
      </c>
      <c r="AF61" s="54">
        <f t="shared" si="52"/>
        <v>4</v>
      </c>
      <c r="AG61" s="54">
        <f t="shared" si="53"/>
        <v>24</v>
      </c>
      <c r="AH61" s="39">
        <v>15</v>
      </c>
      <c r="AI61" s="40">
        <v>20</v>
      </c>
      <c r="AJ61" s="54">
        <v>5901508812476</v>
      </c>
    </row>
    <row r="62" spans="1:36" x14ac:dyDescent="0.15">
      <c r="A62" s="61">
        <v>16</v>
      </c>
      <c r="B62" s="120" t="s">
        <v>53</v>
      </c>
      <c r="C62" s="105">
        <v>10232030008</v>
      </c>
      <c r="D62" s="60" t="s">
        <v>9</v>
      </c>
      <c r="E62" s="12" t="s">
        <v>10</v>
      </c>
      <c r="F62" s="82" t="s">
        <v>141</v>
      </c>
      <c r="G62" s="118" t="s">
        <v>122</v>
      </c>
      <c r="H62" s="24">
        <v>90</v>
      </c>
      <c r="I62" s="7" t="s">
        <v>126</v>
      </c>
      <c r="J62" s="109">
        <v>0.13500000000000001</v>
      </c>
      <c r="K62" s="3"/>
      <c r="L62" s="20">
        <v>250</v>
      </c>
      <c r="M62" s="114">
        <f t="shared" si="40"/>
        <v>33.75</v>
      </c>
      <c r="N62" s="97">
        <v>6</v>
      </c>
      <c r="P62" s="14">
        <v>6000</v>
      </c>
      <c r="Q62" s="114">
        <f t="shared" si="41"/>
        <v>810</v>
      </c>
      <c r="R62" s="97">
        <f t="shared" si="49"/>
        <v>164</v>
      </c>
      <c r="S62" s="70">
        <f t="shared" si="50"/>
        <v>1.49</v>
      </c>
      <c r="T62" s="4"/>
      <c r="U62" s="22">
        <v>18</v>
      </c>
      <c r="V62" s="22">
        <v>8</v>
      </c>
      <c r="W62" s="22">
        <v>22.5</v>
      </c>
      <c r="X62" s="99">
        <f t="shared" si="51"/>
        <v>3.2</v>
      </c>
      <c r="Y62" s="4"/>
      <c r="Z62" s="47" t="s">
        <v>6</v>
      </c>
      <c r="AA62" s="48">
        <v>330</v>
      </c>
      <c r="AB62" s="48">
        <v>370</v>
      </c>
      <c r="AC62" s="48">
        <v>340</v>
      </c>
      <c r="AD62" s="49"/>
      <c r="AE62" s="50">
        <v>6</v>
      </c>
      <c r="AF62" s="51">
        <f t="shared" si="52"/>
        <v>4</v>
      </c>
      <c r="AG62" s="51">
        <f t="shared" si="53"/>
        <v>24</v>
      </c>
      <c r="AH62" s="52">
        <v>15</v>
      </c>
      <c r="AI62" s="53">
        <v>20</v>
      </c>
      <c r="AJ62" s="257">
        <v>5901508812469</v>
      </c>
    </row>
    <row r="63" spans="1:36" x14ac:dyDescent="0.15">
      <c r="A63" s="61">
        <v>16</v>
      </c>
      <c r="B63" s="8" t="s">
        <v>54</v>
      </c>
      <c r="C63" s="104">
        <v>10232030009</v>
      </c>
      <c r="D63" s="59" t="s">
        <v>9</v>
      </c>
      <c r="E63" s="6" t="s">
        <v>10</v>
      </c>
      <c r="F63" s="83" t="s">
        <v>142</v>
      </c>
      <c r="G63" s="118" t="s">
        <v>122</v>
      </c>
      <c r="H63" s="23">
        <v>90</v>
      </c>
      <c r="I63" s="7" t="s">
        <v>126</v>
      </c>
      <c r="J63" s="111">
        <v>0.13500000000000001</v>
      </c>
      <c r="K63" s="3"/>
      <c r="L63" s="21">
        <v>250</v>
      </c>
      <c r="M63" s="113">
        <f t="shared" si="40"/>
        <v>33.75</v>
      </c>
      <c r="N63" s="96">
        <v>6</v>
      </c>
      <c r="P63" s="46">
        <v>6000</v>
      </c>
      <c r="Q63" s="113">
        <f t="shared" si="41"/>
        <v>810</v>
      </c>
      <c r="R63" s="96">
        <f t="shared" si="49"/>
        <v>164</v>
      </c>
      <c r="S63" s="31">
        <f t="shared" si="50"/>
        <v>1.49</v>
      </c>
      <c r="T63" s="4"/>
      <c r="U63" s="33">
        <v>18</v>
      </c>
      <c r="V63" s="33">
        <v>8</v>
      </c>
      <c r="W63" s="33">
        <v>22.5</v>
      </c>
      <c r="X63" s="98">
        <f t="shared" si="51"/>
        <v>3.2</v>
      </c>
      <c r="Y63" s="4"/>
      <c r="Z63" s="9" t="s">
        <v>6</v>
      </c>
      <c r="AA63" s="35">
        <v>330</v>
      </c>
      <c r="AB63" s="35">
        <v>370</v>
      </c>
      <c r="AC63" s="35">
        <v>340</v>
      </c>
      <c r="AD63" s="4"/>
      <c r="AE63" s="46">
        <v>6</v>
      </c>
      <c r="AF63" s="54">
        <f t="shared" si="52"/>
        <v>4</v>
      </c>
      <c r="AG63" s="54">
        <f t="shared" si="53"/>
        <v>24</v>
      </c>
      <c r="AH63" s="39">
        <v>15</v>
      </c>
      <c r="AI63" s="40">
        <v>20</v>
      </c>
      <c r="AJ63" s="54">
        <v>5901508812452</v>
      </c>
    </row>
    <row r="64" spans="1:36" ht="5.85" customHeight="1" x14ac:dyDescent="0.15">
      <c r="B64" s="121"/>
      <c r="C64" s="106"/>
      <c r="M64" s="115"/>
      <c r="Q64" s="117"/>
    </row>
    <row r="65" spans="1:36" x14ac:dyDescent="0.15">
      <c r="A65" s="61">
        <v>17</v>
      </c>
      <c r="B65" s="120" t="s">
        <v>55</v>
      </c>
      <c r="C65" s="105">
        <v>10432030003</v>
      </c>
      <c r="D65" s="60" t="s">
        <v>12</v>
      </c>
      <c r="E65" s="12" t="s">
        <v>13</v>
      </c>
      <c r="F65" s="77" t="s">
        <v>136</v>
      </c>
      <c r="G65" s="118" t="s">
        <v>143</v>
      </c>
      <c r="H65" s="24">
        <v>90</v>
      </c>
      <c r="I65" s="7" t="s">
        <v>126</v>
      </c>
      <c r="J65" s="109">
        <v>0.17200000000000001</v>
      </c>
      <c r="K65" s="3"/>
      <c r="L65" s="21">
        <v>250</v>
      </c>
      <c r="M65" s="114">
        <f t="shared" si="40"/>
        <v>43</v>
      </c>
      <c r="N65" s="97">
        <v>9</v>
      </c>
      <c r="P65" s="46">
        <v>6000</v>
      </c>
      <c r="Q65" s="114">
        <f t="shared" si="41"/>
        <v>1032</v>
      </c>
      <c r="R65" s="97">
        <f t="shared" ref="R65:R71" si="54">N65*AG65+AI65</f>
        <v>236</v>
      </c>
      <c r="S65" s="70">
        <f t="shared" ref="S65:S71" si="55">(AH65+((AA65/10+0.5)*AF65))/100</f>
        <v>1.49</v>
      </c>
      <c r="T65" s="4"/>
      <c r="U65" s="33">
        <v>24</v>
      </c>
      <c r="V65" s="33">
        <v>10</v>
      </c>
      <c r="W65" s="33">
        <v>32</v>
      </c>
      <c r="X65" s="99">
        <f t="shared" ref="X65:X71" si="56">_xlfn.FLOOR.MATH((U65*V65*W65)/1000,0.05,0)</f>
        <v>7.65</v>
      </c>
      <c r="Y65" s="4"/>
      <c r="Z65" s="9" t="s">
        <v>6</v>
      </c>
      <c r="AA65" s="35">
        <v>330</v>
      </c>
      <c r="AB65" s="35">
        <v>370</v>
      </c>
      <c r="AC65" s="35">
        <v>340</v>
      </c>
      <c r="AD65" s="4"/>
      <c r="AE65" s="46">
        <v>6</v>
      </c>
      <c r="AF65" s="54">
        <f t="shared" ref="AF65:AF71" si="57">AG65/AE65</f>
        <v>4</v>
      </c>
      <c r="AG65" s="54">
        <f t="shared" ref="AG65:AG71" si="58">P65/L65</f>
        <v>24</v>
      </c>
      <c r="AH65" s="39">
        <v>15</v>
      </c>
      <c r="AI65" s="40">
        <v>20</v>
      </c>
      <c r="AJ65" s="54">
        <v>5901508811233</v>
      </c>
    </row>
    <row r="66" spans="1:36" x14ac:dyDescent="0.15">
      <c r="A66" s="61">
        <v>17</v>
      </c>
      <c r="B66" s="8" t="s">
        <v>56</v>
      </c>
      <c r="C66" s="104">
        <v>10432030004</v>
      </c>
      <c r="D66" s="59" t="s">
        <v>12</v>
      </c>
      <c r="E66" s="6" t="s">
        <v>13</v>
      </c>
      <c r="F66" s="78" t="s">
        <v>137</v>
      </c>
      <c r="G66" s="118" t="s">
        <v>143</v>
      </c>
      <c r="H66" s="23">
        <v>90</v>
      </c>
      <c r="I66" s="7" t="s">
        <v>126</v>
      </c>
      <c r="J66" s="111">
        <v>0.17200000000000001</v>
      </c>
      <c r="K66" s="3"/>
      <c r="L66" s="20">
        <v>250</v>
      </c>
      <c r="M66" s="113">
        <f t="shared" si="40"/>
        <v>43</v>
      </c>
      <c r="N66" s="96">
        <v>9</v>
      </c>
      <c r="P66" s="14">
        <v>6000</v>
      </c>
      <c r="Q66" s="113">
        <f t="shared" si="41"/>
        <v>1032</v>
      </c>
      <c r="R66" s="96">
        <f t="shared" si="54"/>
        <v>236</v>
      </c>
      <c r="S66" s="31">
        <f t="shared" si="55"/>
        <v>1.49</v>
      </c>
      <c r="T66" s="4"/>
      <c r="U66" s="22">
        <v>24</v>
      </c>
      <c r="V66" s="22">
        <v>10</v>
      </c>
      <c r="W66" s="22">
        <v>32</v>
      </c>
      <c r="X66" s="98">
        <f t="shared" si="56"/>
        <v>7.65</v>
      </c>
      <c r="Y66" s="4"/>
      <c r="Z66" s="47" t="s">
        <v>6</v>
      </c>
      <c r="AA66" s="48">
        <v>330</v>
      </c>
      <c r="AB66" s="48">
        <v>370</v>
      </c>
      <c r="AC66" s="48">
        <v>340</v>
      </c>
      <c r="AD66" s="49"/>
      <c r="AE66" s="50">
        <v>6</v>
      </c>
      <c r="AF66" s="51">
        <f t="shared" si="57"/>
        <v>4</v>
      </c>
      <c r="AG66" s="51">
        <f t="shared" si="58"/>
        <v>24</v>
      </c>
      <c r="AH66" s="52">
        <v>15</v>
      </c>
      <c r="AI66" s="53">
        <v>20</v>
      </c>
      <c r="AJ66" s="257">
        <v>5901508811332</v>
      </c>
    </row>
    <row r="67" spans="1:36" x14ac:dyDescent="0.15">
      <c r="A67" s="61">
        <v>17</v>
      </c>
      <c r="B67" s="120" t="s">
        <v>57</v>
      </c>
      <c r="C67" s="105">
        <v>10432030005</v>
      </c>
      <c r="D67" s="60" t="s">
        <v>12</v>
      </c>
      <c r="E67" s="12" t="s">
        <v>13</v>
      </c>
      <c r="F67" s="79" t="s">
        <v>138</v>
      </c>
      <c r="G67" s="118" t="s">
        <v>143</v>
      </c>
      <c r="H67" s="24">
        <v>90</v>
      </c>
      <c r="I67" s="7" t="s">
        <v>126</v>
      </c>
      <c r="J67" s="109">
        <v>0.17200000000000001</v>
      </c>
      <c r="K67" s="3"/>
      <c r="L67" s="21">
        <v>250</v>
      </c>
      <c r="M67" s="114">
        <f t="shared" si="40"/>
        <v>43</v>
      </c>
      <c r="N67" s="97">
        <v>9</v>
      </c>
      <c r="P67" s="46">
        <v>6000</v>
      </c>
      <c r="Q67" s="114">
        <f t="shared" si="41"/>
        <v>1032</v>
      </c>
      <c r="R67" s="97">
        <f t="shared" si="54"/>
        <v>236</v>
      </c>
      <c r="S67" s="70">
        <f t="shared" si="55"/>
        <v>1.49</v>
      </c>
      <c r="T67" s="4"/>
      <c r="U67" s="33">
        <v>24</v>
      </c>
      <c r="V67" s="33">
        <v>10</v>
      </c>
      <c r="W67" s="33">
        <v>32</v>
      </c>
      <c r="X67" s="99">
        <f t="shared" si="56"/>
        <v>7.65</v>
      </c>
      <c r="Y67" s="4"/>
      <c r="Z67" s="9" t="s">
        <v>6</v>
      </c>
      <c r="AA67" s="35">
        <v>330</v>
      </c>
      <c r="AB67" s="35">
        <v>370</v>
      </c>
      <c r="AC67" s="35">
        <v>340</v>
      </c>
      <c r="AD67" s="4"/>
      <c r="AE67" s="10">
        <v>6</v>
      </c>
      <c r="AF67" s="11">
        <f t="shared" si="57"/>
        <v>4</v>
      </c>
      <c r="AG67" s="11">
        <f t="shared" si="58"/>
        <v>24</v>
      </c>
      <c r="AH67" s="39">
        <v>15</v>
      </c>
      <c r="AI67" s="40">
        <v>20</v>
      </c>
      <c r="AJ67" s="252">
        <v>5901508811165</v>
      </c>
    </row>
    <row r="68" spans="1:36" x14ac:dyDescent="0.15">
      <c r="A68" s="61">
        <v>17</v>
      </c>
      <c r="B68" s="8" t="s">
        <v>58</v>
      </c>
      <c r="C68" s="104">
        <v>10432030006</v>
      </c>
      <c r="D68" s="59" t="s">
        <v>12</v>
      </c>
      <c r="E68" s="6" t="s">
        <v>13</v>
      </c>
      <c r="F68" s="80" t="s">
        <v>139</v>
      </c>
      <c r="G68" s="118" t="s">
        <v>143</v>
      </c>
      <c r="H68" s="23">
        <v>90</v>
      </c>
      <c r="I68" s="7" t="s">
        <v>126</v>
      </c>
      <c r="J68" s="111">
        <v>0.17200000000000001</v>
      </c>
      <c r="K68" s="3"/>
      <c r="L68" s="20">
        <v>250</v>
      </c>
      <c r="M68" s="113">
        <f t="shared" si="40"/>
        <v>43</v>
      </c>
      <c r="N68" s="96">
        <v>9</v>
      </c>
      <c r="P68" s="14">
        <v>6000</v>
      </c>
      <c r="Q68" s="113">
        <f t="shared" si="41"/>
        <v>1032</v>
      </c>
      <c r="R68" s="96">
        <f t="shared" si="54"/>
        <v>236</v>
      </c>
      <c r="S68" s="31">
        <f t="shared" si="55"/>
        <v>1.49</v>
      </c>
      <c r="T68" s="4"/>
      <c r="U68" s="22">
        <v>24</v>
      </c>
      <c r="V68" s="22">
        <v>10</v>
      </c>
      <c r="W68" s="22">
        <v>32</v>
      </c>
      <c r="X68" s="98">
        <f t="shared" si="56"/>
        <v>7.65</v>
      </c>
      <c r="Y68" s="4"/>
      <c r="Z68" s="47" t="s">
        <v>6</v>
      </c>
      <c r="AA68" s="48">
        <v>330</v>
      </c>
      <c r="AB68" s="48">
        <v>370</v>
      </c>
      <c r="AC68" s="48">
        <v>340</v>
      </c>
      <c r="AD68" s="49"/>
      <c r="AE68" s="50">
        <v>6</v>
      </c>
      <c r="AF68" s="51">
        <f t="shared" si="57"/>
        <v>4</v>
      </c>
      <c r="AG68" s="51">
        <f t="shared" si="58"/>
        <v>24</v>
      </c>
      <c r="AH68" s="52">
        <v>15</v>
      </c>
      <c r="AI68" s="53">
        <v>20</v>
      </c>
      <c r="AJ68" s="257">
        <v>5901508813299</v>
      </c>
    </row>
    <row r="69" spans="1:36" x14ac:dyDescent="0.15">
      <c r="A69" s="61">
        <v>17</v>
      </c>
      <c r="B69" s="120" t="s">
        <v>59</v>
      </c>
      <c r="C69" s="105">
        <v>10432030007</v>
      </c>
      <c r="D69" s="60" t="s">
        <v>12</v>
      </c>
      <c r="E69" s="12" t="s">
        <v>13</v>
      </c>
      <c r="F69" s="81" t="s">
        <v>140</v>
      </c>
      <c r="G69" s="118" t="s">
        <v>143</v>
      </c>
      <c r="H69" s="24">
        <v>90</v>
      </c>
      <c r="I69" s="7" t="s">
        <v>126</v>
      </c>
      <c r="J69" s="109">
        <v>0.17200000000000001</v>
      </c>
      <c r="K69" s="3"/>
      <c r="L69" s="21">
        <v>250</v>
      </c>
      <c r="M69" s="114">
        <f t="shared" si="40"/>
        <v>43</v>
      </c>
      <c r="N69" s="97">
        <v>9</v>
      </c>
      <c r="P69" s="46">
        <v>6000</v>
      </c>
      <c r="Q69" s="114">
        <f t="shared" si="41"/>
        <v>1032</v>
      </c>
      <c r="R69" s="97">
        <f t="shared" si="54"/>
        <v>236</v>
      </c>
      <c r="S69" s="70">
        <f t="shared" si="55"/>
        <v>1.49</v>
      </c>
      <c r="T69" s="4"/>
      <c r="U69" s="33">
        <v>24</v>
      </c>
      <c r="V69" s="33">
        <v>10</v>
      </c>
      <c r="W69" s="33">
        <v>32</v>
      </c>
      <c r="X69" s="99">
        <f t="shared" si="56"/>
        <v>7.65</v>
      </c>
      <c r="Y69" s="4"/>
      <c r="Z69" s="9" t="s">
        <v>6</v>
      </c>
      <c r="AA69" s="35">
        <v>330</v>
      </c>
      <c r="AB69" s="35">
        <v>370</v>
      </c>
      <c r="AC69" s="35">
        <v>340</v>
      </c>
      <c r="AD69" s="4"/>
      <c r="AE69" s="10">
        <v>6</v>
      </c>
      <c r="AF69" s="11">
        <f t="shared" si="57"/>
        <v>4</v>
      </c>
      <c r="AG69" s="11">
        <f t="shared" si="58"/>
        <v>24</v>
      </c>
      <c r="AH69" s="39">
        <v>15</v>
      </c>
      <c r="AI69" s="40">
        <v>20</v>
      </c>
      <c r="AJ69" s="252">
        <v>5901508811325</v>
      </c>
    </row>
    <row r="70" spans="1:36" x14ac:dyDescent="0.15">
      <c r="A70" s="61">
        <v>17</v>
      </c>
      <c r="B70" s="8" t="s">
        <v>60</v>
      </c>
      <c r="C70" s="104">
        <v>10432030008</v>
      </c>
      <c r="D70" s="59" t="s">
        <v>12</v>
      </c>
      <c r="E70" s="6" t="s">
        <v>13</v>
      </c>
      <c r="F70" s="82" t="s">
        <v>141</v>
      </c>
      <c r="G70" s="118" t="s">
        <v>143</v>
      </c>
      <c r="H70" s="23">
        <v>90</v>
      </c>
      <c r="I70" s="7" t="s">
        <v>126</v>
      </c>
      <c r="J70" s="111">
        <v>0.17200000000000001</v>
      </c>
      <c r="K70" s="3"/>
      <c r="L70" s="20">
        <v>250</v>
      </c>
      <c r="M70" s="113">
        <f t="shared" si="40"/>
        <v>43</v>
      </c>
      <c r="N70" s="96">
        <v>9</v>
      </c>
      <c r="P70" s="14">
        <v>6000</v>
      </c>
      <c r="Q70" s="113">
        <f t="shared" si="41"/>
        <v>1032</v>
      </c>
      <c r="R70" s="96">
        <f t="shared" si="54"/>
        <v>236</v>
      </c>
      <c r="S70" s="31">
        <f t="shared" si="55"/>
        <v>1.49</v>
      </c>
      <c r="T70" s="4"/>
      <c r="U70" s="22">
        <v>24</v>
      </c>
      <c r="V70" s="22">
        <v>10</v>
      </c>
      <c r="W70" s="22">
        <v>32</v>
      </c>
      <c r="X70" s="98">
        <f t="shared" si="56"/>
        <v>7.65</v>
      </c>
      <c r="Y70" s="4"/>
      <c r="Z70" s="47" t="s">
        <v>6</v>
      </c>
      <c r="AA70" s="48">
        <v>330</v>
      </c>
      <c r="AB70" s="48">
        <v>370</v>
      </c>
      <c r="AC70" s="48">
        <v>340</v>
      </c>
      <c r="AD70" s="49"/>
      <c r="AE70" s="50">
        <v>6</v>
      </c>
      <c r="AF70" s="51">
        <f t="shared" si="57"/>
        <v>4</v>
      </c>
      <c r="AG70" s="51">
        <f t="shared" si="58"/>
        <v>24</v>
      </c>
      <c r="AH70" s="52">
        <v>15</v>
      </c>
      <c r="AI70" s="53">
        <v>20</v>
      </c>
      <c r="AJ70" s="257">
        <v>5901508811301</v>
      </c>
    </row>
    <row r="71" spans="1:36" x14ac:dyDescent="0.15">
      <c r="A71" s="61">
        <v>17</v>
      </c>
      <c r="B71" s="120" t="s">
        <v>61</v>
      </c>
      <c r="C71" s="105">
        <v>10432030009</v>
      </c>
      <c r="D71" s="60" t="s">
        <v>12</v>
      </c>
      <c r="E71" s="12" t="s">
        <v>13</v>
      </c>
      <c r="F71" s="83" t="s">
        <v>142</v>
      </c>
      <c r="G71" s="118" t="s">
        <v>143</v>
      </c>
      <c r="H71" s="24">
        <v>90</v>
      </c>
      <c r="I71" s="7" t="s">
        <v>126</v>
      </c>
      <c r="J71" s="109">
        <v>0.17200000000000001</v>
      </c>
      <c r="K71" s="3"/>
      <c r="L71" s="21">
        <v>250</v>
      </c>
      <c r="M71" s="114">
        <f t="shared" si="40"/>
        <v>43</v>
      </c>
      <c r="N71" s="97">
        <v>9</v>
      </c>
      <c r="P71" s="46">
        <v>6000</v>
      </c>
      <c r="Q71" s="114">
        <f t="shared" si="41"/>
        <v>1032</v>
      </c>
      <c r="R71" s="97">
        <f t="shared" si="54"/>
        <v>236</v>
      </c>
      <c r="S71" s="70">
        <f t="shared" si="55"/>
        <v>1.49</v>
      </c>
      <c r="T71" s="4"/>
      <c r="U71" s="33">
        <v>24</v>
      </c>
      <c r="V71" s="33">
        <v>10</v>
      </c>
      <c r="W71" s="33">
        <v>32</v>
      </c>
      <c r="X71" s="99">
        <f t="shared" si="56"/>
        <v>7.65</v>
      </c>
      <c r="Y71" s="4"/>
      <c r="Z71" s="9" t="s">
        <v>6</v>
      </c>
      <c r="AA71" s="35">
        <v>330</v>
      </c>
      <c r="AB71" s="35">
        <v>370</v>
      </c>
      <c r="AC71" s="35">
        <v>340</v>
      </c>
      <c r="AD71" s="4"/>
      <c r="AE71" s="10">
        <v>6</v>
      </c>
      <c r="AF71" s="11">
        <f t="shared" si="57"/>
        <v>4</v>
      </c>
      <c r="AG71" s="11">
        <f t="shared" si="58"/>
        <v>24</v>
      </c>
      <c r="AH71" s="39">
        <v>15</v>
      </c>
      <c r="AI71" s="40">
        <v>20</v>
      </c>
      <c r="AJ71" s="252">
        <v>5901508811295</v>
      </c>
    </row>
    <row r="72" spans="1:36" ht="5.85" customHeight="1" x14ac:dyDescent="0.15">
      <c r="B72" s="121"/>
      <c r="C72" s="106"/>
      <c r="M72" s="115"/>
      <c r="Q72" s="117"/>
    </row>
    <row r="73" spans="1:36" x14ac:dyDescent="0.15">
      <c r="A73" s="61">
        <v>18</v>
      </c>
      <c r="B73" s="8" t="s">
        <v>62</v>
      </c>
      <c r="C73" s="104">
        <v>10832030003</v>
      </c>
      <c r="D73" s="59" t="s">
        <v>18</v>
      </c>
      <c r="E73" s="6" t="s">
        <v>19</v>
      </c>
      <c r="F73" s="77" t="s">
        <v>136</v>
      </c>
      <c r="G73" s="118" t="s">
        <v>122</v>
      </c>
      <c r="H73" s="23">
        <v>90</v>
      </c>
      <c r="I73" s="7" t="s">
        <v>126</v>
      </c>
      <c r="J73" s="111">
        <v>0.248</v>
      </c>
      <c r="K73" s="3"/>
      <c r="L73" s="21">
        <v>100</v>
      </c>
      <c r="M73" s="113">
        <f t="shared" si="40"/>
        <v>24.8</v>
      </c>
      <c r="N73" s="96">
        <v>5.55</v>
      </c>
      <c r="P73" s="46">
        <v>3500</v>
      </c>
      <c r="Q73" s="113">
        <f t="shared" si="41"/>
        <v>868</v>
      </c>
      <c r="R73" s="96">
        <f t="shared" ref="R73:R79" si="59">N73*AG73+AI73</f>
        <v>214.25</v>
      </c>
      <c r="S73" s="31">
        <f t="shared" ref="S73:S79" si="60">(AH73+((AA73/10+0.5)*AF73))/100</f>
        <v>1.9875</v>
      </c>
      <c r="T73" s="4"/>
      <c r="U73" s="33">
        <v>30.5</v>
      </c>
      <c r="V73" s="33">
        <v>17</v>
      </c>
      <c r="W73" s="33">
        <v>34</v>
      </c>
      <c r="X73" s="98">
        <f t="shared" ref="X73:X79" si="61">_xlfn.FLOOR.MATH((U73*V73*W73)/1000,0.05,0)</f>
        <v>17.600000000000001</v>
      </c>
      <c r="Y73" s="4"/>
      <c r="Z73" s="9" t="s">
        <v>20</v>
      </c>
      <c r="AA73" s="35">
        <v>310</v>
      </c>
      <c r="AB73" s="35">
        <v>440</v>
      </c>
      <c r="AC73" s="35">
        <v>225</v>
      </c>
      <c r="AD73" s="4"/>
      <c r="AE73" s="46">
        <v>6</v>
      </c>
      <c r="AF73" s="54">
        <f t="shared" ref="AF73:AF79" si="62">AG73/AE73</f>
        <v>5.833333333333333</v>
      </c>
      <c r="AG73" s="54">
        <f t="shared" ref="AG73:AG79" si="63">P73/L73</f>
        <v>35</v>
      </c>
      <c r="AH73" s="39">
        <v>15</v>
      </c>
      <c r="AI73" s="40">
        <v>20</v>
      </c>
      <c r="AJ73" s="54">
        <v>5901508811547</v>
      </c>
    </row>
    <row r="74" spans="1:36" x14ac:dyDescent="0.15">
      <c r="A74" s="61">
        <v>18</v>
      </c>
      <c r="B74" s="120" t="s">
        <v>63</v>
      </c>
      <c r="C74" s="105">
        <v>10832030004</v>
      </c>
      <c r="D74" s="60" t="s">
        <v>18</v>
      </c>
      <c r="E74" s="12" t="s">
        <v>19</v>
      </c>
      <c r="F74" s="78" t="s">
        <v>137</v>
      </c>
      <c r="G74" s="118" t="s">
        <v>122</v>
      </c>
      <c r="H74" s="24">
        <v>90</v>
      </c>
      <c r="I74" s="7" t="s">
        <v>126</v>
      </c>
      <c r="J74" s="109">
        <v>0.248</v>
      </c>
      <c r="K74" s="3"/>
      <c r="L74" s="20">
        <v>100</v>
      </c>
      <c r="M74" s="114">
        <f t="shared" si="40"/>
        <v>24.8</v>
      </c>
      <c r="N74" s="97">
        <v>5.55</v>
      </c>
      <c r="P74" s="14">
        <v>3500</v>
      </c>
      <c r="Q74" s="114">
        <f t="shared" si="41"/>
        <v>868</v>
      </c>
      <c r="R74" s="97">
        <f t="shared" si="59"/>
        <v>214.25</v>
      </c>
      <c r="S74" s="70">
        <f t="shared" si="60"/>
        <v>1.9875</v>
      </c>
      <c r="T74" s="4"/>
      <c r="U74" s="22">
        <v>30.5</v>
      </c>
      <c r="V74" s="22">
        <v>17</v>
      </c>
      <c r="W74" s="22">
        <v>34</v>
      </c>
      <c r="X74" s="99">
        <f t="shared" si="61"/>
        <v>17.600000000000001</v>
      </c>
      <c r="Y74" s="4"/>
      <c r="Z74" s="47" t="s">
        <v>20</v>
      </c>
      <c r="AA74" s="48">
        <v>310</v>
      </c>
      <c r="AB74" s="48">
        <v>440</v>
      </c>
      <c r="AC74" s="48">
        <v>225</v>
      </c>
      <c r="AD74" s="49"/>
      <c r="AE74" s="50">
        <v>6</v>
      </c>
      <c r="AF74" s="51">
        <f t="shared" si="62"/>
        <v>5.833333333333333</v>
      </c>
      <c r="AG74" s="51">
        <f t="shared" si="63"/>
        <v>35</v>
      </c>
      <c r="AH74" s="52">
        <v>15</v>
      </c>
      <c r="AI74" s="53">
        <v>20</v>
      </c>
      <c r="AJ74" s="257">
        <v>5901508811554</v>
      </c>
    </row>
    <row r="75" spans="1:36" x14ac:dyDescent="0.15">
      <c r="A75" s="61">
        <v>18</v>
      </c>
      <c r="B75" s="8" t="s">
        <v>64</v>
      </c>
      <c r="C75" s="104">
        <v>10832030005</v>
      </c>
      <c r="D75" s="59" t="s">
        <v>18</v>
      </c>
      <c r="E75" s="6" t="s">
        <v>19</v>
      </c>
      <c r="F75" s="79" t="s">
        <v>138</v>
      </c>
      <c r="G75" s="118" t="s">
        <v>122</v>
      </c>
      <c r="H75" s="23">
        <v>90</v>
      </c>
      <c r="I75" s="7" t="s">
        <v>126</v>
      </c>
      <c r="J75" s="111">
        <v>0.248</v>
      </c>
      <c r="K75" s="3"/>
      <c r="L75" s="21">
        <v>100</v>
      </c>
      <c r="M75" s="113">
        <f t="shared" si="40"/>
        <v>24.8</v>
      </c>
      <c r="N75" s="96">
        <v>5.55</v>
      </c>
      <c r="P75" s="46">
        <v>3500</v>
      </c>
      <c r="Q75" s="113">
        <f t="shared" si="41"/>
        <v>868</v>
      </c>
      <c r="R75" s="96">
        <f t="shared" si="59"/>
        <v>214.25</v>
      </c>
      <c r="S75" s="31">
        <f t="shared" si="60"/>
        <v>1.9875</v>
      </c>
      <c r="T75" s="4"/>
      <c r="U75" s="33">
        <v>30.5</v>
      </c>
      <c r="V75" s="33">
        <v>17</v>
      </c>
      <c r="W75" s="33">
        <v>34</v>
      </c>
      <c r="X75" s="98">
        <f t="shared" si="61"/>
        <v>17.600000000000001</v>
      </c>
      <c r="Y75" s="4"/>
      <c r="Z75" s="9" t="s">
        <v>20</v>
      </c>
      <c r="AA75" s="35">
        <v>310</v>
      </c>
      <c r="AB75" s="35">
        <v>440</v>
      </c>
      <c r="AC75" s="35">
        <v>225</v>
      </c>
      <c r="AD75" s="4"/>
      <c r="AE75" s="10">
        <v>6</v>
      </c>
      <c r="AF75" s="11">
        <f t="shared" si="62"/>
        <v>5.833333333333333</v>
      </c>
      <c r="AG75" s="11">
        <f t="shared" si="63"/>
        <v>35</v>
      </c>
      <c r="AH75" s="39">
        <v>15</v>
      </c>
      <c r="AI75" s="40">
        <v>20</v>
      </c>
      <c r="AJ75" s="252">
        <v>5901508811189</v>
      </c>
    </row>
    <row r="76" spans="1:36" x14ac:dyDescent="0.15">
      <c r="A76" s="61">
        <v>18</v>
      </c>
      <c r="B76" s="120" t="s">
        <v>65</v>
      </c>
      <c r="C76" s="105">
        <v>10832030006</v>
      </c>
      <c r="D76" s="60" t="s">
        <v>18</v>
      </c>
      <c r="E76" s="12" t="s">
        <v>19</v>
      </c>
      <c r="F76" s="80" t="s">
        <v>139</v>
      </c>
      <c r="G76" s="118" t="s">
        <v>122</v>
      </c>
      <c r="H76" s="24">
        <v>90</v>
      </c>
      <c r="I76" s="7" t="s">
        <v>126</v>
      </c>
      <c r="J76" s="109">
        <v>0.248</v>
      </c>
      <c r="K76" s="3"/>
      <c r="L76" s="20">
        <v>100</v>
      </c>
      <c r="M76" s="114">
        <f t="shared" si="40"/>
        <v>24.8</v>
      </c>
      <c r="N76" s="97">
        <v>5.55</v>
      </c>
      <c r="P76" s="14">
        <v>3500</v>
      </c>
      <c r="Q76" s="114">
        <f t="shared" si="41"/>
        <v>868</v>
      </c>
      <c r="R76" s="97">
        <f t="shared" si="59"/>
        <v>214.25</v>
      </c>
      <c r="S76" s="70">
        <f t="shared" si="60"/>
        <v>1.9875</v>
      </c>
      <c r="T76" s="4"/>
      <c r="U76" s="22">
        <v>30.5</v>
      </c>
      <c r="V76" s="22">
        <v>17</v>
      </c>
      <c r="W76" s="22">
        <v>34</v>
      </c>
      <c r="X76" s="99">
        <f t="shared" si="61"/>
        <v>17.600000000000001</v>
      </c>
      <c r="Y76" s="4"/>
      <c r="Z76" s="47" t="s">
        <v>20</v>
      </c>
      <c r="AA76" s="48">
        <v>310</v>
      </c>
      <c r="AB76" s="48">
        <v>440</v>
      </c>
      <c r="AC76" s="48">
        <v>225</v>
      </c>
      <c r="AD76" s="49"/>
      <c r="AE76" s="50">
        <v>6</v>
      </c>
      <c r="AF76" s="51">
        <f t="shared" si="62"/>
        <v>5.833333333333333</v>
      </c>
      <c r="AG76" s="51">
        <f t="shared" si="63"/>
        <v>35</v>
      </c>
      <c r="AH76" s="52">
        <v>15</v>
      </c>
      <c r="AI76" s="53">
        <v>20</v>
      </c>
      <c r="AJ76" s="257">
        <v>5901508812643</v>
      </c>
    </row>
    <row r="77" spans="1:36" x14ac:dyDescent="0.15">
      <c r="A77" s="61">
        <v>18</v>
      </c>
      <c r="B77" s="8" t="s">
        <v>66</v>
      </c>
      <c r="C77" s="104">
        <v>10832030007</v>
      </c>
      <c r="D77" s="59" t="s">
        <v>18</v>
      </c>
      <c r="E77" s="6" t="s">
        <v>19</v>
      </c>
      <c r="F77" s="81" t="s">
        <v>140</v>
      </c>
      <c r="G77" s="118" t="s">
        <v>122</v>
      </c>
      <c r="H77" s="23">
        <v>90</v>
      </c>
      <c r="I77" s="7" t="s">
        <v>126</v>
      </c>
      <c r="J77" s="111">
        <v>0.248</v>
      </c>
      <c r="K77" s="3"/>
      <c r="L77" s="21">
        <v>100</v>
      </c>
      <c r="M77" s="113">
        <f>J77*L77</f>
        <v>24.8</v>
      </c>
      <c r="N77" s="96">
        <v>5.55</v>
      </c>
      <c r="P77" s="46">
        <v>3500</v>
      </c>
      <c r="Q77" s="113">
        <f>J77*P77</f>
        <v>868</v>
      </c>
      <c r="R77" s="96">
        <f t="shared" si="59"/>
        <v>214.25</v>
      </c>
      <c r="S77" s="31">
        <f t="shared" si="60"/>
        <v>1.9875</v>
      </c>
      <c r="T77" s="4"/>
      <c r="U77" s="33">
        <v>30.5</v>
      </c>
      <c r="V77" s="33">
        <v>17</v>
      </c>
      <c r="W77" s="33">
        <v>34</v>
      </c>
      <c r="X77" s="98">
        <f t="shared" si="61"/>
        <v>17.600000000000001</v>
      </c>
      <c r="Y77" s="4"/>
      <c r="Z77" s="9" t="s">
        <v>20</v>
      </c>
      <c r="AA77" s="35">
        <v>310</v>
      </c>
      <c r="AB77" s="35">
        <v>440</v>
      </c>
      <c r="AC77" s="35">
        <v>225</v>
      </c>
      <c r="AD77" s="4"/>
      <c r="AE77" s="10">
        <v>6</v>
      </c>
      <c r="AF77" s="11">
        <f t="shared" si="62"/>
        <v>5.833333333333333</v>
      </c>
      <c r="AG77" s="11">
        <f t="shared" si="63"/>
        <v>35</v>
      </c>
      <c r="AH77" s="39">
        <v>15</v>
      </c>
      <c r="AI77" s="40">
        <v>20</v>
      </c>
      <c r="AJ77" s="252">
        <v>5901508811561</v>
      </c>
    </row>
    <row r="78" spans="1:36" x14ac:dyDescent="0.15">
      <c r="A78" s="61">
        <v>18</v>
      </c>
      <c r="B78" s="120" t="s">
        <v>67</v>
      </c>
      <c r="C78" s="105">
        <v>10832030008</v>
      </c>
      <c r="D78" s="60" t="s">
        <v>18</v>
      </c>
      <c r="E78" s="12" t="s">
        <v>19</v>
      </c>
      <c r="F78" s="82" t="s">
        <v>141</v>
      </c>
      <c r="G78" s="118" t="s">
        <v>122</v>
      </c>
      <c r="H78" s="24">
        <v>90</v>
      </c>
      <c r="I78" s="7" t="s">
        <v>126</v>
      </c>
      <c r="J78" s="109">
        <v>0.248</v>
      </c>
      <c r="K78" s="3"/>
      <c r="L78" s="20">
        <v>100</v>
      </c>
      <c r="M78" s="114">
        <f>J78*L78</f>
        <v>24.8</v>
      </c>
      <c r="N78" s="97">
        <v>5.55</v>
      </c>
      <c r="P78" s="14">
        <v>3500</v>
      </c>
      <c r="Q78" s="114">
        <f>J78*P78</f>
        <v>868</v>
      </c>
      <c r="R78" s="97">
        <f t="shared" si="59"/>
        <v>214.25</v>
      </c>
      <c r="S78" s="70">
        <f t="shared" si="60"/>
        <v>1.9875</v>
      </c>
      <c r="T78" s="4"/>
      <c r="U78" s="22">
        <v>30.5</v>
      </c>
      <c r="V78" s="22">
        <v>17</v>
      </c>
      <c r="W78" s="22">
        <v>34</v>
      </c>
      <c r="X78" s="99">
        <f t="shared" si="61"/>
        <v>17.600000000000001</v>
      </c>
      <c r="Y78" s="4"/>
      <c r="Z78" s="47" t="s">
        <v>20</v>
      </c>
      <c r="AA78" s="48">
        <v>310</v>
      </c>
      <c r="AB78" s="48">
        <v>440</v>
      </c>
      <c r="AC78" s="48">
        <v>225</v>
      </c>
      <c r="AD78" s="49"/>
      <c r="AE78" s="50">
        <v>6</v>
      </c>
      <c r="AF78" s="51">
        <f t="shared" si="62"/>
        <v>5.833333333333333</v>
      </c>
      <c r="AG78" s="51">
        <f t="shared" si="63"/>
        <v>35</v>
      </c>
      <c r="AH78" s="52">
        <v>15</v>
      </c>
      <c r="AI78" s="53">
        <v>20</v>
      </c>
      <c r="AJ78" s="257">
        <v>5901508811578</v>
      </c>
    </row>
    <row r="79" spans="1:36" x14ac:dyDescent="0.15">
      <c r="A79" s="61">
        <v>18</v>
      </c>
      <c r="B79" s="8" t="s">
        <v>68</v>
      </c>
      <c r="C79" s="104">
        <v>10832030009</v>
      </c>
      <c r="D79" s="59" t="s">
        <v>18</v>
      </c>
      <c r="E79" s="6" t="s">
        <v>19</v>
      </c>
      <c r="F79" s="83" t="s">
        <v>142</v>
      </c>
      <c r="G79" s="118" t="s">
        <v>122</v>
      </c>
      <c r="H79" s="23">
        <v>90</v>
      </c>
      <c r="I79" s="7" t="s">
        <v>126</v>
      </c>
      <c r="J79" s="111">
        <v>0.248</v>
      </c>
      <c r="K79" s="3"/>
      <c r="L79" s="21">
        <v>100</v>
      </c>
      <c r="M79" s="113">
        <f>J79*L79</f>
        <v>24.8</v>
      </c>
      <c r="N79" s="96">
        <v>5.55</v>
      </c>
      <c r="P79" s="46">
        <v>3500</v>
      </c>
      <c r="Q79" s="113">
        <f>J79*P79</f>
        <v>868</v>
      </c>
      <c r="R79" s="96">
        <f t="shared" si="59"/>
        <v>214.25</v>
      </c>
      <c r="S79" s="31">
        <f t="shared" si="60"/>
        <v>1.9875</v>
      </c>
      <c r="T79" s="4"/>
      <c r="U79" s="33">
        <v>30.5</v>
      </c>
      <c r="V79" s="33">
        <v>17</v>
      </c>
      <c r="W79" s="33">
        <v>34</v>
      </c>
      <c r="X79" s="98">
        <f t="shared" si="61"/>
        <v>17.600000000000001</v>
      </c>
      <c r="Y79" s="4"/>
      <c r="Z79" s="9" t="s">
        <v>20</v>
      </c>
      <c r="AA79" s="35">
        <v>310</v>
      </c>
      <c r="AB79" s="35">
        <v>440</v>
      </c>
      <c r="AC79" s="35">
        <v>225</v>
      </c>
      <c r="AD79" s="4"/>
      <c r="AE79" s="10">
        <v>6</v>
      </c>
      <c r="AF79" s="11">
        <f t="shared" si="62"/>
        <v>5.833333333333333</v>
      </c>
      <c r="AG79" s="11">
        <f t="shared" si="63"/>
        <v>35</v>
      </c>
      <c r="AH79" s="39">
        <v>15</v>
      </c>
      <c r="AI79" s="40">
        <v>20</v>
      </c>
      <c r="AJ79" s="252">
        <v>5901508811585</v>
      </c>
    </row>
    <row r="80" spans="1:36" ht="5.85" customHeight="1" x14ac:dyDescent="0.15">
      <c r="B80" s="121"/>
      <c r="C80" s="106"/>
      <c r="M80" s="115"/>
      <c r="Q80" s="117"/>
    </row>
    <row r="81" spans="1:36" x14ac:dyDescent="0.15">
      <c r="A81" s="61">
        <v>19</v>
      </c>
      <c r="B81" s="120" t="s">
        <v>69</v>
      </c>
      <c r="C81" s="105">
        <v>11032030003</v>
      </c>
      <c r="D81" s="60" t="s">
        <v>22</v>
      </c>
      <c r="E81" s="12" t="s">
        <v>23</v>
      </c>
      <c r="F81" s="77" t="s">
        <v>136</v>
      </c>
      <c r="G81" s="118" t="s">
        <v>143</v>
      </c>
      <c r="H81" s="24">
        <v>90</v>
      </c>
      <c r="I81" s="7" t="s">
        <v>126</v>
      </c>
      <c r="J81" s="109">
        <v>0.27900000000000003</v>
      </c>
      <c r="K81" s="3"/>
      <c r="L81" s="20">
        <v>100</v>
      </c>
      <c r="M81" s="114">
        <f t="shared" ref="M81:M87" si="64">J81*L81</f>
        <v>27.900000000000002</v>
      </c>
      <c r="N81" s="97">
        <v>6.3</v>
      </c>
      <c r="P81" s="14">
        <v>3000</v>
      </c>
      <c r="Q81" s="114">
        <f t="shared" ref="Q81:Q87" si="65">J81*P81</f>
        <v>837.00000000000011</v>
      </c>
      <c r="R81" s="97">
        <f t="shared" ref="R81:R87" si="66">N81*AG81+AI81</f>
        <v>209</v>
      </c>
      <c r="S81" s="70">
        <f t="shared" ref="S81:S87" si="67">(AH81+((AA81/10+0.5)*AF81))/100</f>
        <v>1.7250000000000001</v>
      </c>
      <c r="T81" s="4"/>
      <c r="U81" s="22">
        <v>30.5</v>
      </c>
      <c r="V81" s="22">
        <v>17</v>
      </c>
      <c r="W81" s="22">
        <v>42.5</v>
      </c>
      <c r="X81" s="99">
        <f t="shared" ref="X81:X87" si="68">_xlfn.FLOOR.MATH((U81*V81*W81)/1000,0.05,0)</f>
        <v>22</v>
      </c>
      <c r="Y81" s="4"/>
      <c r="Z81" s="47" t="s">
        <v>24</v>
      </c>
      <c r="AA81" s="48">
        <v>310</v>
      </c>
      <c r="AB81" s="48">
        <v>540</v>
      </c>
      <c r="AC81" s="48">
        <v>225</v>
      </c>
      <c r="AD81" s="49"/>
      <c r="AE81" s="50">
        <v>6</v>
      </c>
      <c r="AF81" s="51">
        <f t="shared" ref="AF81:AF87" si="69">AG81/AE81</f>
        <v>5</v>
      </c>
      <c r="AG81" s="51">
        <f t="shared" ref="AG81:AG87" si="70">P81/L81</f>
        <v>30</v>
      </c>
      <c r="AH81" s="52">
        <v>15</v>
      </c>
      <c r="AI81" s="53">
        <v>20</v>
      </c>
      <c r="AJ81" s="95">
        <v>5901508811592</v>
      </c>
    </row>
    <row r="82" spans="1:36" x14ac:dyDescent="0.15">
      <c r="A82" s="61">
        <v>19</v>
      </c>
      <c r="B82" s="8" t="s">
        <v>70</v>
      </c>
      <c r="C82" s="104">
        <v>11032030004</v>
      </c>
      <c r="D82" s="59" t="s">
        <v>22</v>
      </c>
      <c r="E82" s="6" t="s">
        <v>23</v>
      </c>
      <c r="F82" s="78" t="s">
        <v>137</v>
      </c>
      <c r="G82" s="118" t="s">
        <v>143</v>
      </c>
      <c r="H82" s="23">
        <v>90</v>
      </c>
      <c r="I82" s="7" t="s">
        <v>126</v>
      </c>
      <c r="J82" s="111">
        <v>0.27900000000000003</v>
      </c>
      <c r="K82" s="3"/>
      <c r="L82" s="21">
        <v>100</v>
      </c>
      <c r="M82" s="113">
        <f t="shared" si="64"/>
        <v>27.900000000000002</v>
      </c>
      <c r="N82" s="96">
        <v>6.3</v>
      </c>
      <c r="P82" s="46">
        <v>3000</v>
      </c>
      <c r="Q82" s="113">
        <f t="shared" si="65"/>
        <v>837.00000000000011</v>
      </c>
      <c r="R82" s="96">
        <f t="shared" si="66"/>
        <v>209</v>
      </c>
      <c r="S82" s="31">
        <f t="shared" si="67"/>
        <v>1.7250000000000001</v>
      </c>
      <c r="T82" s="4"/>
      <c r="U82" s="33">
        <v>30.5</v>
      </c>
      <c r="V82" s="33">
        <v>17</v>
      </c>
      <c r="W82" s="33">
        <v>42.5</v>
      </c>
      <c r="X82" s="98">
        <f t="shared" si="68"/>
        <v>22</v>
      </c>
      <c r="Y82" s="4"/>
      <c r="Z82" s="9" t="s">
        <v>24</v>
      </c>
      <c r="AA82" s="35">
        <v>310</v>
      </c>
      <c r="AB82" s="35">
        <v>540</v>
      </c>
      <c r="AC82" s="35">
        <v>225</v>
      </c>
      <c r="AD82" s="4"/>
      <c r="AE82" s="10">
        <v>6</v>
      </c>
      <c r="AF82" s="11">
        <f t="shared" si="69"/>
        <v>5</v>
      </c>
      <c r="AG82" s="11">
        <f t="shared" si="70"/>
        <v>30</v>
      </c>
      <c r="AH82" s="39">
        <v>15</v>
      </c>
      <c r="AI82" s="40">
        <v>20</v>
      </c>
      <c r="AJ82" s="252">
        <v>5901508811608</v>
      </c>
    </row>
    <row r="83" spans="1:36" x14ac:dyDescent="0.15">
      <c r="A83" s="61">
        <v>19</v>
      </c>
      <c r="B83" s="120" t="s">
        <v>71</v>
      </c>
      <c r="C83" s="105">
        <v>11032030005</v>
      </c>
      <c r="D83" s="60" t="s">
        <v>22</v>
      </c>
      <c r="E83" s="12" t="s">
        <v>23</v>
      </c>
      <c r="F83" s="79" t="s">
        <v>138</v>
      </c>
      <c r="G83" s="118" t="s">
        <v>143</v>
      </c>
      <c r="H83" s="24">
        <v>90</v>
      </c>
      <c r="I83" s="7" t="s">
        <v>126</v>
      </c>
      <c r="J83" s="109">
        <v>0.27900000000000003</v>
      </c>
      <c r="K83" s="3"/>
      <c r="L83" s="20">
        <v>100</v>
      </c>
      <c r="M83" s="114">
        <f t="shared" si="64"/>
        <v>27.900000000000002</v>
      </c>
      <c r="N83" s="97">
        <v>6.3</v>
      </c>
      <c r="P83" s="14">
        <v>3000</v>
      </c>
      <c r="Q83" s="114">
        <f t="shared" si="65"/>
        <v>837.00000000000011</v>
      </c>
      <c r="R83" s="97">
        <f t="shared" si="66"/>
        <v>209</v>
      </c>
      <c r="S83" s="70">
        <f t="shared" si="67"/>
        <v>1.7250000000000001</v>
      </c>
      <c r="T83" s="4"/>
      <c r="U83" s="22">
        <v>30.5</v>
      </c>
      <c r="V83" s="22">
        <v>17</v>
      </c>
      <c r="W83" s="22">
        <v>42.5</v>
      </c>
      <c r="X83" s="99">
        <f t="shared" si="68"/>
        <v>22</v>
      </c>
      <c r="Y83" s="4"/>
      <c r="Z83" s="47" t="s">
        <v>24</v>
      </c>
      <c r="AA83" s="48">
        <v>310</v>
      </c>
      <c r="AB83" s="48">
        <v>540</v>
      </c>
      <c r="AC83" s="48">
        <v>225</v>
      </c>
      <c r="AD83" s="49"/>
      <c r="AE83" s="50">
        <v>6</v>
      </c>
      <c r="AF83" s="51">
        <f t="shared" si="69"/>
        <v>5</v>
      </c>
      <c r="AG83" s="51">
        <f t="shared" si="70"/>
        <v>30</v>
      </c>
      <c r="AH83" s="52">
        <v>15</v>
      </c>
      <c r="AI83" s="53">
        <v>20</v>
      </c>
      <c r="AJ83" s="257">
        <v>5901508811615</v>
      </c>
    </row>
    <row r="84" spans="1:36" x14ac:dyDescent="0.15">
      <c r="A84" s="61">
        <v>19</v>
      </c>
      <c r="B84" s="8" t="s">
        <v>72</v>
      </c>
      <c r="C84" s="104">
        <v>11032030006</v>
      </c>
      <c r="D84" s="59" t="s">
        <v>22</v>
      </c>
      <c r="E84" s="6" t="s">
        <v>23</v>
      </c>
      <c r="F84" s="80" t="s">
        <v>139</v>
      </c>
      <c r="G84" s="118" t="s">
        <v>143</v>
      </c>
      <c r="H84" s="23">
        <v>90</v>
      </c>
      <c r="I84" s="7" t="s">
        <v>126</v>
      </c>
      <c r="J84" s="111">
        <v>0.27900000000000003</v>
      </c>
      <c r="K84" s="3"/>
      <c r="L84" s="21">
        <v>100</v>
      </c>
      <c r="M84" s="113">
        <f t="shared" si="64"/>
        <v>27.900000000000002</v>
      </c>
      <c r="N84" s="96">
        <v>6.3</v>
      </c>
      <c r="P84" s="46">
        <v>3000</v>
      </c>
      <c r="Q84" s="113">
        <f t="shared" si="65"/>
        <v>837.00000000000011</v>
      </c>
      <c r="R84" s="96">
        <f t="shared" si="66"/>
        <v>209</v>
      </c>
      <c r="S84" s="31">
        <f t="shared" si="67"/>
        <v>1.7250000000000001</v>
      </c>
      <c r="T84" s="4"/>
      <c r="U84" s="33">
        <v>30.5</v>
      </c>
      <c r="V84" s="33">
        <v>17</v>
      </c>
      <c r="W84" s="33">
        <v>42.5</v>
      </c>
      <c r="X84" s="98">
        <f t="shared" si="68"/>
        <v>22</v>
      </c>
      <c r="Y84" s="4"/>
      <c r="Z84" s="9" t="s">
        <v>24</v>
      </c>
      <c r="AA84" s="35">
        <v>310</v>
      </c>
      <c r="AB84" s="35">
        <v>540</v>
      </c>
      <c r="AC84" s="35">
        <v>225</v>
      </c>
      <c r="AD84" s="4"/>
      <c r="AE84" s="10">
        <v>6</v>
      </c>
      <c r="AF84" s="11">
        <f t="shared" si="69"/>
        <v>5</v>
      </c>
      <c r="AG84" s="11">
        <f t="shared" si="70"/>
        <v>30</v>
      </c>
      <c r="AH84" s="39">
        <v>15</v>
      </c>
      <c r="AI84" s="40">
        <v>20</v>
      </c>
      <c r="AJ84" s="252">
        <v>5901508812582</v>
      </c>
    </row>
    <row r="85" spans="1:36" x14ac:dyDescent="0.15">
      <c r="A85" s="61">
        <v>19</v>
      </c>
      <c r="B85" s="120" t="s">
        <v>73</v>
      </c>
      <c r="C85" s="105">
        <v>11032030007</v>
      </c>
      <c r="D85" s="60" t="s">
        <v>22</v>
      </c>
      <c r="E85" s="12" t="s">
        <v>23</v>
      </c>
      <c r="F85" s="81" t="s">
        <v>140</v>
      </c>
      <c r="G85" s="118" t="s">
        <v>143</v>
      </c>
      <c r="H85" s="24">
        <v>90</v>
      </c>
      <c r="I85" s="7" t="s">
        <v>126</v>
      </c>
      <c r="J85" s="109">
        <v>0.27900000000000003</v>
      </c>
      <c r="K85" s="3"/>
      <c r="L85" s="20">
        <v>100</v>
      </c>
      <c r="M85" s="114">
        <f t="shared" si="64"/>
        <v>27.900000000000002</v>
      </c>
      <c r="N85" s="97">
        <v>6.3</v>
      </c>
      <c r="P85" s="14">
        <v>3000</v>
      </c>
      <c r="Q85" s="114">
        <f t="shared" si="65"/>
        <v>837.00000000000011</v>
      </c>
      <c r="R85" s="97">
        <f t="shared" si="66"/>
        <v>209</v>
      </c>
      <c r="S85" s="70">
        <f t="shared" si="67"/>
        <v>1.7250000000000001</v>
      </c>
      <c r="T85" s="4"/>
      <c r="U85" s="22">
        <v>30.5</v>
      </c>
      <c r="V85" s="22">
        <v>17</v>
      </c>
      <c r="W85" s="22">
        <v>42.5</v>
      </c>
      <c r="X85" s="99">
        <f t="shared" si="68"/>
        <v>22</v>
      </c>
      <c r="Y85" s="4"/>
      <c r="Z85" s="47" t="s">
        <v>24</v>
      </c>
      <c r="AA85" s="48">
        <v>310</v>
      </c>
      <c r="AB85" s="48">
        <v>540</v>
      </c>
      <c r="AC85" s="48">
        <v>225</v>
      </c>
      <c r="AD85" s="49"/>
      <c r="AE85" s="50">
        <v>6</v>
      </c>
      <c r="AF85" s="51">
        <f t="shared" si="69"/>
        <v>5</v>
      </c>
      <c r="AG85" s="51">
        <f t="shared" si="70"/>
        <v>30</v>
      </c>
      <c r="AH85" s="52">
        <v>15</v>
      </c>
      <c r="AI85" s="53">
        <v>20</v>
      </c>
      <c r="AJ85" s="257">
        <v>5901508811622</v>
      </c>
    </row>
    <row r="86" spans="1:36" x14ac:dyDescent="0.15">
      <c r="A86" s="61">
        <v>19</v>
      </c>
      <c r="B86" s="8" t="s">
        <v>74</v>
      </c>
      <c r="C86" s="104">
        <v>11032030008</v>
      </c>
      <c r="D86" s="59" t="s">
        <v>22</v>
      </c>
      <c r="E86" s="6" t="s">
        <v>23</v>
      </c>
      <c r="F86" s="82" t="s">
        <v>141</v>
      </c>
      <c r="G86" s="118" t="s">
        <v>143</v>
      </c>
      <c r="H86" s="23">
        <v>90</v>
      </c>
      <c r="I86" s="7" t="s">
        <v>126</v>
      </c>
      <c r="J86" s="111">
        <v>0.27900000000000003</v>
      </c>
      <c r="K86" s="3"/>
      <c r="L86" s="21">
        <v>100</v>
      </c>
      <c r="M86" s="113">
        <f t="shared" si="64"/>
        <v>27.900000000000002</v>
      </c>
      <c r="N86" s="96">
        <v>6.3</v>
      </c>
      <c r="P86" s="46">
        <v>3000</v>
      </c>
      <c r="Q86" s="113">
        <f t="shared" si="65"/>
        <v>837.00000000000011</v>
      </c>
      <c r="R86" s="96">
        <f t="shared" si="66"/>
        <v>209</v>
      </c>
      <c r="S86" s="31">
        <f t="shared" si="67"/>
        <v>1.7250000000000001</v>
      </c>
      <c r="T86" s="4"/>
      <c r="U86" s="33">
        <v>30.5</v>
      </c>
      <c r="V86" s="33">
        <v>17</v>
      </c>
      <c r="W86" s="33">
        <v>42.5</v>
      </c>
      <c r="X86" s="98">
        <f t="shared" si="68"/>
        <v>22</v>
      </c>
      <c r="Y86" s="4"/>
      <c r="Z86" s="9" t="s">
        <v>24</v>
      </c>
      <c r="AA86" s="35">
        <v>310</v>
      </c>
      <c r="AB86" s="35">
        <v>540</v>
      </c>
      <c r="AC86" s="35">
        <v>225</v>
      </c>
      <c r="AD86" s="4"/>
      <c r="AE86" s="10">
        <v>6</v>
      </c>
      <c r="AF86" s="11">
        <f t="shared" si="69"/>
        <v>5</v>
      </c>
      <c r="AG86" s="11">
        <f t="shared" si="70"/>
        <v>30</v>
      </c>
      <c r="AH86" s="39">
        <v>15</v>
      </c>
      <c r="AI86" s="40">
        <v>20</v>
      </c>
      <c r="AJ86" s="252">
        <v>5901508811639</v>
      </c>
    </row>
    <row r="87" spans="1:36" x14ac:dyDescent="0.15">
      <c r="A87" s="61">
        <v>19</v>
      </c>
      <c r="B87" s="120" t="s">
        <v>75</v>
      </c>
      <c r="C87" s="105">
        <v>11032030009</v>
      </c>
      <c r="D87" s="60" t="s">
        <v>22</v>
      </c>
      <c r="E87" s="12" t="s">
        <v>23</v>
      </c>
      <c r="F87" s="83" t="s">
        <v>142</v>
      </c>
      <c r="G87" s="118" t="s">
        <v>143</v>
      </c>
      <c r="H87" s="24">
        <v>90</v>
      </c>
      <c r="I87" s="7" t="s">
        <v>126</v>
      </c>
      <c r="J87" s="109">
        <v>0.27900000000000003</v>
      </c>
      <c r="K87" s="3"/>
      <c r="L87" s="20">
        <v>100</v>
      </c>
      <c r="M87" s="114">
        <f t="shared" si="64"/>
        <v>27.900000000000002</v>
      </c>
      <c r="N87" s="97">
        <v>6.3</v>
      </c>
      <c r="P87" s="14">
        <v>3000</v>
      </c>
      <c r="Q87" s="114">
        <f t="shared" si="65"/>
        <v>837.00000000000011</v>
      </c>
      <c r="R87" s="97">
        <f t="shared" si="66"/>
        <v>209</v>
      </c>
      <c r="S87" s="70">
        <f t="shared" si="67"/>
        <v>1.7250000000000001</v>
      </c>
      <c r="T87" s="4"/>
      <c r="U87" s="22">
        <v>30.5</v>
      </c>
      <c r="V87" s="22">
        <v>17</v>
      </c>
      <c r="W87" s="22">
        <v>42.5</v>
      </c>
      <c r="X87" s="99">
        <f t="shared" si="68"/>
        <v>22</v>
      </c>
      <c r="Y87" s="4"/>
      <c r="Z87" s="47" t="s">
        <v>24</v>
      </c>
      <c r="AA87" s="48">
        <v>310</v>
      </c>
      <c r="AB87" s="48">
        <v>540</v>
      </c>
      <c r="AC87" s="48">
        <v>225</v>
      </c>
      <c r="AD87" s="49"/>
      <c r="AE87" s="91">
        <v>6</v>
      </c>
      <c r="AF87" s="95">
        <f t="shared" si="69"/>
        <v>5</v>
      </c>
      <c r="AG87" s="95">
        <f t="shared" si="70"/>
        <v>30</v>
      </c>
      <c r="AH87" s="52">
        <v>15</v>
      </c>
      <c r="AI87" s="53">
        <v>20</v>
      </c>
      <c r="AJ87" s="95">
        <v>5901508811646</v>
      </c>
    </row>
  </sheetData>
  <mergeCells count="5">
    <mergeCell ref="AE1:AI1"/>
    <mergeCell ref="L1:N1"/>
    <mergeCell ref="P1:S1"/>
    <mergeCell ref="U1:X1"/>
    <mergeCell ref="Z1:AC1"/>
  </mergeCells>
  <pageMargins left="0.25" right="0.25" top="0.75" bottom="0.75" header="0.3" footer="0.3"/>
  <pageSetup paperSize="9" fitToHeight="0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Zbąszyń&amp;C&amp;"Lato,Standardowy"www.&amp;"Lato,Pogrubiony"ecobagnetwork&amp;"Lato,Standardowy".eu&amp;8
Hersteller und Druckerei der Papiertaschen&amp;R&amp;G</oddHeader>
    <oddFooter>&amp;L&amp;"Lato,Standardowy"&amp;8St.-IDnr: PL 952-11-50-540
Stammkapital 1.100.000 zł&amp;C&amp;"Lato,Standardowy"&amp;8PKO BP SA
Bankverbindung: 51 1020 4027 0000 1502 1403 6331&amp;R&amp;G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showRuler="0" view="pageLayout" zoomScale="145" zoomScaleNormal="100" zoomScalePageLayoutView="145" workbookViewId="0">
      <selection activeCell="C12" sqref="C12"/>
    </sheetView>
  </sheetViews>
  <sheetFormatPr defaultColWidth="9.140625" defaultRowHeight="10.5" x14ac:dyDescent="0.15"/>
  <cols>
    <col min="1" max="1" width="6.28515625" style="86" customWidth="1"/>
    <col min="2" max="2" width="6.7109375" style="67" customWidth="1"/>
    <col min="3" max="3" width="9.42578125" style="1" customWidth="1"/>
    <col min="4" max="4" width="7.140625" style="57" customWidth="1"/>
    <col min="5" max="5" width="11.42578125" style="1" customWidth="1"/>
    <col min="6" max="6" width="11.28515625" style="1" customWidth="1"/>
    <col min="7" max="7" width="25.28515625" style="28" customWidth="1"/>
    <col min="8" max="8" width="10.5703125" style="88" customWidth="1"/>
    <col min="9" max="9" width="7.42578125" style="1" customWidth="1"/>
    <col min="10" max="10" width="8.28515625" style="1" customWidth="1"/>
    <col min="11" max="11" width="8.7109375" style="55" customWidth="1"/>
    <col min="12" max="12" width="1" style="71" customWidth="1"/>
    <col min="13" max="13" width="8.28515625" style="1" customWidth="1"/>
    <col min="14" max="14" width="10.5703125" style="55" customWidth="1"/>
    <col min="15" max="15" width="7.85546875" style="1" customWidth="1"/>
    <col min="16" max="16" width="1.140625" style="1" customWidth="1"/>
    <col min="17" max="17" width="7.7109375" style="1" customWidth="1"/>
    <col min="18" max="18" width="11.140625" style="1" customWidth="1"/>
    <col min="19" max="19" width="9.42578125" style="1" customWidth="1"/>
    <col min="20" max="20" width="8.7109375" style="1" customWidth="1"/>
    <col min="21" max="21" width="1.140625" style="1" customWidth="1"/>
    <col min="22" max="22" width="7.7109375" style="1" customWidth="1"/>
    <col min="23" max="24" width="6.85546875" style="1" customWidth="1"/>
    <col min="25" max="25" width="7" style="1" customWidth="1"/>
    <col min="26" max="26" width="1.140625" style="1" customWidth="1"/>
    <col min="27" max="27" width="9.5703125" style="1" customWidth="1"/>
    <col min="28" max="28" width="8" style="1" customWidth="1"/>
    <col min="29" max="29" width="8.140625" style="1" customWidth="1"/>
    <col min="30" max="30" width="8.28515625" style="1" customWidth="1"/>
    <col min="31" max="31" width="1.140625" style="1" customWidth="1"/>
    <col min="32" max="32" width="6.7109375" style="1" customWidth="1"/>
    <col min="33" max="33" width="6.140625" style="1" customWidth="1"/>
    <col min="34" max="34" width="8.7109375" style="1" customWidth="1"/>
    <col min="35" max="35" width="8.140625" style="1" customWidth="1"/>
    <col min="36" max="16384" width="9.140625" style="1"/>
  </cols>
  <sheetData>
    <row r="1" spans="1:36" s="28" customFormat="1" ht="9" x14ac:dyDescent="0.15">
      <c r="A1" s="86"/>
      <c r="B1" s="123"/>
      <c r="C1" s="124"/>
      <c r="D1" s="58"/>
      <c r="H1" s="88"/>
      <c r="K1" s="56"/>
      <c r="L1" s="26"/>
      <c r="M1" s="265" t="s">
        <v>127</v>
      </c>
      <c r="N1" s="265"/>
      <c r="O1" s="265"/>
      <c r="P1" s="37"/>
      <c r="Q1" s="262" t="s">
        <v>144</v>
      </c>
      <c r="R1" s="263"/>
      <c r="S1" s="263"/>
      <c r="T1" s="264"/>
      <c r="U1" s="37"/>
      <c r="V1" s="262" t="s">
        <v>180</v>
      </c>
      <c r="W1" s="263"/>
      <c r="X1" s="263"/>
      <c r="Y1" s="264"/>
      <c r="Z1" s="38"/>
      <c r="AA1" s="262" t="s">
        <v>187</v>
      </c>
      <c r="AB1" s="263"/>
      <c r="AC1" s="263"/>
      <c r="AD1" s="264"/>
      <c r="AE1" s="38"/>
      <c r="AF1" s="262" t="s">
        <v>167</v>
      </c>
      <c r="AG1" s="263"/>
      <c r="AH1" s="263"/>
      <c r="AI1" s="263"/>
      <c r="AJ1" s="264"/>
    </row>
    <row r="2" spans="1:36" s="28" customFormat="1" ht="33.75" customHeight="1" x14ac:dyDescent="0.15">
      <c r="A2" s="25" t="s">
        <v>109</v>
      </c>
      <c r="B2" s="122" t="s">
        <v>110</v>
      </c>
      <c r="C2" s="34" t="s">
        <v>111</v>
      </c>
      <c r="D2" s="34" t="s">
        <v>171</v>
      </c>
      <c r="E2" s="25" t="s">
        <v>172</v>
      </c>
      <c r="F2" s="25" t="s">
        <v>88</v>
      </c>
      <c r="G2" s="30" t="s">
        <v>114</v>
      </c>
      <c r="H2" s="85" t="s">
        <v>165</v>
      </c>
      <c r="I2" s="25" t="s">
        <v>116</v>
      </c>
      <c r="J2" s="85" t="s">
        <v>173</v>
      </c>
      <c r="K2" s="34" t="s">
        <v>118</v>
      </c>
      <c r="L2" s="26"/>
      <c r="M2" s="25" t="s">
        <v>128</v>
      </c>
      <c r="N2" s="34" t="s">
        <v>129</v>
      </c>
      <c r="O2" s="27" t="s">
        <v>177</v>
      </c>
      <c r="P2" s="1"/>
      <c r="Q2" s="25" t="s">
        <v>166</v>
      </c>
      <c r="R2" s="25" t="s">
        <v>178</v>
      </c>
      <c r="S2" s="25" t="s">
        <v>179</v>
      </c>
      <c r="T2" s="25" t="s">
        <v>148</v>
      </c>
      <c r="U2" s="29"/>
      <c r="V2" s="30" t="s">
        <v>182</v>
      </c>
      <c r="W2" s="30" t="s">
        <v>181</v>
      </c>
      <c r="X2" s="30" t="s">
        <v>183</v>
      </c>
      <c r="Y2" s="30" t="s">
        <v>184</v>
      </c>
      <c r="Z2" s="29"/>
      <c r="AA2" s="30" t="s">
        <v>188</v>
      </c>
      <c r="AB2" s="44" t="s">
        <v>189</v>
      </c>
      <c r="AC2" s="45" t="s">
        <v>158</v>
      </c>
      <c r="AD2" s="45" t="s">
        <v>157</v>
      </c>
      <c r="AE2" s="29"/>
      <c r="AF2" s="5" t="s">
        <v>168</v>
      </c>
      <c r="AG2" s="30" t="s">
        <v>169</v>
      </c>
      <c r="AH2" s="5" t="s">
        <v>190</v>
      </c>
      <c r="AI2" s="5" t="s">
        <v>170</v>
      </c>
      <c r="AJ2" s="5" t="s">
        <v>191</v>
      </c>
    </row>
    <row r="3" spans="1:36" x14ac:dyDescent="0.15">
      <c r="A3" s="87">
        <v>25</v>
      </c>
      <c r="B3" s="8" t="s">
        <v>92</v>
      </c>
      <c r="C3" s="59">
        <v>41630050</v>
      </c>
      <c r="D3" s="65" t="s">
        <v>95</v>
      </c>
      <c r="E3" s="7" t="s">
        <v>89</v>
      </c>
      <c r="F3" s="23" t="s">
        <v>88</v>
      </c>
      <c r="G3" s="72" t="s">
        <v>174</v>
      </c>
      <c r="H3" s="89" t="s">
        <v>176</v>
      </c>
      <c r="I3" s="23">
        <v>120</v>
      </c>
      <c r="J3" s="23" t="s">
        <v>98</v>
      </c>
      <c r="K3" s="111">
        <v>0.155</v>
      </c>
      <c r="L3" s="3"/>
      <c r="M3" s="64">
        <v>250</v>
      </c>
      <c r="N3" s="113">
        <f t="shared" ref="N3:N8" si="0">K3*M3</f>
        <v>38.75</v>
      </c>
      <c r="O3" s="96">
        <v>7.15</v>
      </c>
      <c r="Q3" s="46">
        <v>7000</v>
      </c>
      <c r="R3" s="113">
        <f t="shared" ref="R3:R8" si="1">Q3*K3</f>
        <v>1085</v>
      </c>
      <c r="S3" s="96">
        <f t="shared" ref="S3:S4" si="2">O3*AH3+AJ3</f>
        <v>220.20000000000002</v>
      </c>
      <c r="T3" s="100">
        <f t="shared" ref="T3:T4" si="3">(AI3+((AB3/10+0.5)*AG3))/100</f>
        <v>1.27</v>
      </c>
      <c r="U3" s="4"/>
      <c r="V3" s="33">
        <v>22.9</v>
      </c>
      <c r="W3" s="32" t="s">
        <v>185</v>
      </c>
      <c r="X3" s="33">
        <v>32.4</v>
      </c>
      <c r="Y3" s="108" t="s">
        <v>186</v>
      </c>
      <c r="Z3" s="4"/>
      <c r="AA3" s="9" t="s">
        <v>103</v>
      </c>
      <c r="AB3" s="35">
        <v>235</v>
      </c>
      <c r="AC3" s="35">
        <v>430</v>
      </c>
      <c r="AD3" s="35">
        <v>330</v>
      </c>
      <c r="AF3" s="46">
        <v>6</v>
      </c>
      <c r="AG3" s="46">
        <f t="shared" ref="AG3:AG4" si="4">AH3/AF3</f>
        <v>4.666666666666667</v>
      </c>
      <c r="AH3" s="54">
        <f t="shared" ref="AH3:AH4" si="5">Q3/M3</f>
        <v>28</v>
      </c>
      <c r="AI3" s="39">
        <v>15</v>
      </c>
      <c r="AJ3" s="40">
        <v>20</v>
      </c>
    </row>
    <row r="4" spans="1:36" x14ac:dyDescent="0.15">
      <c r="A4" s="87">
        <v>25</v>
      </c>
      <c r="B4" s="120" t="s">
        <v>93</v>
      </c>
      <c r="C4" s="60">
        <v>41730052</v>
      </c>
      <c r="D4" s="18" t="s">
        <v>96</v>
      </c>
      <c r="E4" s="2" t="s">
        <v>90</v>
      </c>
      <c r="F4" s="68" t="s">
        <v>88</v>
      </c>
      <c r="G4" s="72" t="s">
        <v>174</v>
      </c>
      <c r="H4" s="89" t="s">
        <v>176</v>
      </c>
      <c r="I4" s="24">
        <v>120</v>
      </c>
      <c r="J4" s="24" t="s">
        <v>98</v>
      </c>
      <c r="K4" s="109">
        <v>0.17699999999999999</v>
      </c>
      <c r="L4" s="92"/>
      <c r="M4" s="93">
        <v>250</v>
      </c>
      <c r="N4" s="114">
        <f t="shared" si="0"/>
        <v>44.25</v>
      </c>
      <c r="O4" s="97">
        <v>8.15</v>
      </c>
      <c r="P4" s="94"/>
      <c r="Q4" s="91">
        <v>6000</v>
      </c>
      <c r="R4" s="114">
        <f t="shared" si="1"/>
        <v>1062</v>
      </c>
      <c r="S4" s="97">
        <f t="shared" si="2"/>
        <v>215.60000000000002</v>
      </c>
      <c r="T4" s="101">
        <f t="shared" si="3"/>
        <v>1.19</v>
      </c>
      <c r="U4" s="4"/>
      <c r="V4" s="102">
        <v>25</v>
      </c>
      <c r="W4" s="32" t="s">
        <v>185</v>
      </c>
      <c r="X4" s="102">
        <v>35.299999999999997</v>
      </c>
      <c r="Y4" s="108" t="s">
        <v>186</v>
      </c>
      <c r="Z4" s="4"/>
      <c r="AA4" s="13" t="s">
        <v>104</v>
      </c>
      <c r="AB4" s="36">
        <v>255</v>
      </c>
      <c r="AC4" s="36">
        <v>440</v>
      </c>
      <c r="AD4" s="36">
        <v>360</v>
      </c>
      <c r="AF4" s="50">
        <v>6</v>
      </c>
      <c r="AG4" s="50">
        <f t="shared" si="4"/>
        <v>4</v>
      </c>
      <c r="AH4" s="51">
        <f t="shared" si="5"/>
        <v>24</v>
      </c>
      <c r="AI4" s="90">
        <v>15</v>
      </c>
      <c r="AJ4" s="53">
        <v>20</v>
      </c>
    </row>
    <row r="5" spans="1:36" x14ac:dyDescent="0.15">
      <c r="A5" s="87">
        <v>25</v>
      </c>
      <c r="B5" s="8" t="s">
        <v>94</v>
      </c>
      <c r="C5" s="59">
        <v>41830070</v>
      </c>
      <c r="D5" s="65" t="s">
        <v>97</v>
      </c>
      <c r="E5" s="7" t="s">
        <v>91</v>
      </c>
      <c r="F5" s="23" t="s">
        <v>88</v>
      </c>
      <c r="G5" s="72" t="s">
        <v>174</v>
      </c>
      <c r="H5" s="89" t="s">
        <v>176</v>
      </c>
      <c r="I5" s="23">
        <v>150</v>
      </c>
      <c r="J5" s="23" t="s">
        <v>99</v>
      </c>
      <c r="K5" s="111">
        <v>0.247</v>
      </c>
      <c r="L5" s="3"/>
      <c r="M5" s="64">
        <v>250</v>
      </c>
      <c r="N5" s="113">
        <f t="shared" si="0"/>
        <v>61.75</v>
      </c>
      <c r="O5" s="96">
        <v>12.45</v>
      </c>
      <c r="Q5" s="46">
        <v>4500</v>
      </c>
      <c r="R5" s="113">
        <f t="shared" si="1"/>
        <v>1111.5</v>
      </c>
      <c r="S5" s="96">
        <f t="shared" ref="S5:S8" si="6">O5*AH5+AJ5</f>
        <v>244.1</v>
      </c>
      <c r="T5" s="100">
        <f t="shared" ref="T5:T8" si="7">(AI5+((AB5/10+0.5)*AG5))/100</f>
        <v>1.02</v>
      </c>
      <c r="U5" s="4"/>
      <c r="V5" s="33">
        <v>28</v>
      </c>
      <c r="W5" s="32" t="s">
        <v>185</v>
      </c>
      <c r="X5" s="33">
        <v>40</v>
      </c>
      <c r="Y5" s="108" t="s">
        <v>186</v>
      </c>
      <c r="Z5" s="4"/>
      <c r="AA5" s="9" t="s">
        <v>105</v>
      </c>
      <c r="AB5" s="35">
        <v>285</v>
      </c>
      <c r="AC5" s="35">
        <v>480</v>
      </c>
      <c r="AD5" s="35">
        <v>405</v>
      </c>
      <c r="AF5" s="46">
        <v>6</v>
      </c>
      <c r="AG5" s="46">
        <f t="shared" ref="AG5:AG8" si="8">AH5/AF5</f>
        <v>3</v>
      </c>
      <c r="AH5" s="54">
        <f t="shared" ref="AH5:AH8" si="9">Q5/M5</f>
        <v>18</v>
      </c>
      <c r="AI5" s="39">
        <v>15</v>
      </c>
      <c r="AJ5" s="40">
        <v>20</v>
      </c>
    </row>
    <row r="6" spans="1:36" x14ac:dyDescent="0.15">
      <c r="A6" s="87">
        <v>25</v>
      </c>
      <c r="B6" s="120" t="s">
        <v>100</v>
      </c>
      <c r="C6" s="60">
        <v>41633050</v>
      </c>
      <c r="D6" s="18" t="s">
        <v>95</v>
      </c>
      <c r="E6" s="2" t="s">
        <v>89</v>
      </c>
      <c r="F6" s="68" t="s">
        <v>88</v>
      </c>
      <c r="G6" s="63" t="s">
        <v>175</v>
      </c>
      <c r="H6" s="89" t="s">
        <v>176</v>
      </c>
      <c r="I6" s="24">
        <v>120</v>
      </c>
      <c r="J6" s="24" t="s">
        <v>98</v>
      </c>
      <c r="K6" s="109">
        <v>0.127</v>
      </c>
      <c r="L6" s="92"/>
      <c r="M6" s="93">
        <v>250</v>
      </c>
      <c r="N6" s="114">
        <f t="shared" si="0"/>
        <v>31.75</v>
      </c>
      <c r="O6" s="97">
        <v>6.85</v>
      </c>
      <c r="P6" s="94"/>
      <c r="Q6" s="91">
        <v>7000</v>
      </c>
      <c r="R6" s="114">
        <f t="shared" si="1"/>
        <v>889</v>
      </c>
      <c r="S6" s="97">
        <f t="shared" si="6"/>
        <v>211.79999999999998</v>
      </c>
      <c r="T6" s="101">
        <f t="shared" si="7"/>
        <v>1.27</v>
      </c>
      <c r="U6" s="4"/>
      <c r="V6" s="102">
        <v>22.9</v>
      </c>
      <c r="W6" s="32" t="s">
        <v>185</v>
      </c>
      <c r="X6" s="102">
        <v>32.4</v>
      </c>
      <c r="Y6" s="108" t="s">
        <v>186</v>
      </c>
      <c r="Z6" s="4"/>
      <c r="AA6" s="9" t="s">
        <v>103</v>
      </c>
      <c r="AB6" s="35">
        <v>235</v>
      </c>
      <c r="AC6" s="35">
        <v>430</v>
      </c>
      <c r="AD6" s="35">
        <v>330</v>
      </c>
      <c r="AF6" s="46">
        <v>6</v>
      </c>
      <c r="AG6" s="50">
        <f t="shared" si="8"/>
        <v>4.666666666666667</v>
      </c>
      <c r="AH6" s="51">
        <f t="shared" si="9"/>
        <v>28</v>
      </c>
      <c r="AI6" s="90">
        <v>15</v>
      </c>
      <c r="AJ6" s="53">
        <v>20</v>
      </c>
    </row>
    <row r="7" spans="1:36" x14ac:dyDescent="0.15">
      <c r="A7" s="87">
        <v>25</v>
      </c>
      <c r="B7" s="8" t="s">
        <v>101</v>
      </c>
      <c r="C7" s="59">
        <v>41733050</v>
      </c>
      <c r="D7" s="65" t="s">
        <v>96</v>
      </c>
      <c r="E7" s="7" t="s">
        <v>90</v>
      </c>
      <c r="F7" s="23" t="s">
        <v>88</v>
      </c>
      <c r="G7" s="63" t="s">
        <v>175</v>
      </c>
      <c r="H7" s="89" t="s">
        <v>176</v>
      </c>
      <c r="I7" s="23">
        <v>120</v>
      </c>
      <c r="J7" s="23" t="s">
        <v>98</v>
      </c>
      <c r="K7" s="111">
        <v>0.14499999999999999</v>
      </c>
      <c r="L7" s="3"/>
      <c r="M7" s="64">
        <v>250</v>
      </c>
      <c r="N7" s="113">
        <f t="shared" si="0"/>
        <v>36.25</v>
      </c>
      <c r="O7" s="96">
        <v>8.35</v>
      </c>
      <c r="Q7" s="46">
        <v>6000</v>
      </c>
      <c r="R7" s="113">
        <f t="shared" si="1"/>
        <v>869.99999999999989</v>
      </c>
      <c r="S7" s="96">
        <f t="shared" si="6"/>
        <v>220.39999999999998</v>
      </c>
      <c r="T7" s="100">
        <f t="shared" si="7"/>
        <v>1.19</v>
      </c>
      <c r="U7" s="4"/>
      <c r="V7" s="33">
        <v>25</v>
      </c>
      <c r="W7" s="32" t="s">
        <v>185</v>
      </c>
      <c r="X7" s="33">
        <v>35.299999999999997</v>
      </c>
      <c r="Y7" s="108" t="s">
        <v>186</v>
      </c>
      <c r="Z7" s="4"/>
      <c r="AA7" s="13" t="s">
        <v>104</v>
      </c>
      <c r="AB7" s="36">
        <v>255</v>
      </c>
      <c r="AC7" s="36">
        <v>440</v>
      </c>
      <c r="AD7" s="36">
        <v>360</v>
      </c>
      <c r="AF7" s="50">
        <v>6</v>
      </c>
      <c r="AG7" s="46">
        <f t="shared" si="8"/>
        <v>4</v>
      </c>
      <c r="AH7" s="54">
        <f t="shared" si="9"/>
        <v>24</v>
      </c>
      <c r="AI7" s="39">
        <v>15</v>
      </c>
      <c r="AJ7" s="40">
        <v>20</v>
      </c>
    </row>
    <row r="8" spans="1:36" x14ac:dyDescent="0.15">
      <c r="A8" s="87">
        <v>25</v>
      </c>
      <c r="B8" s="120" t="s">
        <v>102</v>
      </c>
      <c r="C8" s="60">
        <v>41833070</v>
      </c>
      <c r="D8" s="18" t="s">
        <v>97</v>
      </c>
      <c r="E8" s="2" t="s">
        <v>91</v>
      </c>
      <c r="F8" s="68" t="s">
        <v>88</v>
      </c>
      <c r="G8" s="63" t="s">
        <v>175</v>
      </c>
      <c r="H8" s="89" t="s">
        <v>176</v>
      </c>
      <c r="I8" s="24">
        <v>150</v>
      </c>
      <c r="J8" s="24" t="s">
        <v>99</v>
      </c>
      <c r="K8" s="109">
        <v>0.254</v>
      </c>
      <c r="L8" s="92"/>
      <c r="M8" s="93">
        <v>250</v>
      </c>
      <c r="N8" s="114">
        <f t="shared" si="0"/>
        <v>63.5</v>
      </c>
      <c r="O8" s="97">
        <v>11.4</v>
      </c>
      <c r="P8" s="94"/>
      <c r="Q8" s="91">
        <v>4500</v>
      </c>
      <c r="R8" s="114">
        <f t="shared" si="1"/>
        <v>1143</v>
      </c>
      <c r="S8" s="97">
        <f t="shared" si="6"/>
        <v>225.20000000000002</v>
      </c>
      <c r="T8" s="101">
        <f t="shared" si="7"/>
        <v>1.02</v>
      </c>
      <c r="U8" s="4"/>
      <c r="V8" s="102">
        <v>28</v>
      </c>
      <c r="W8" s="32" t="s">
        <v>185</v>
      </c>
      <c r="X8" s="102">
        <v>40</v>
      </c>
      <c r="Y8" s="108" t="s">
        <v>186</v>
      </c>
      <c r="Z8" s="4"/>
      <c r="AA8" s="9" t="s">
        <v>105</v>
      </c>
      <c r="AB8" s="35">
        <v>285</v>
      </c>
      <c r="AC8" s="35">
        <v>480</v>
      </c>
      <c r="AD8" s="35">
        <v>405</v>
      </c>
      <c r="AF8" s="46">
        <v>6</v>
      </c>
      <c r="AG8" s="50">
        <f t="shared" si="8"/>
        <v>3</v>
      </c>
      <c r="AH8" s="51">
        <f t="shared" si="9"/>
        <v>18</v>
      </c>
      <c r="AI8" s="90">
        <v>15</v>
      </c>
      <c r="AJ8" s="53">
        <v>20</v>
      </c>
    </row>
  </sheetData>
  <mergeCells count="5">
    <mergeCell ref="AF1:AJ1"/>
    <mergeCell ref="M1:O1"/>
    <mergeCell ref="Q1:T1"/>
    <mergeCell ref="V1:Y1"/>
    <mergeCell ref="AA1:AD1"/>
  </mergeCells>
  <pageMargins left="0.25" right="0.25" top="0.75" bottom="0.75" header="0.3" footer="0.3"/>
  <pageSetup paperSize="9" fitToHeight="0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&amp;8Hersteller und Druckerei der Papiertaschen&amp;R&amp;G</oddHeader>
    <oddFooter>&amp;L&amp;"Lato,Standardowy"&amp;8St.-IdNr: PL 952-11-50-540
Stammkapital 1.100.000 zł&amp;C&amp;"Lato,Standardowy"&amp;8PKO BP SA
Bankverbindung: 51 1020 4027 0000 1502 1403 6331&amp;R&amp;G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ECO-Papiertaschen</vt:lpstr>
      <vt:lpstr>Briefumschläge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2023-10-27T14:26:05Z</dcterms:modified>
</cp:coreProperties>
</file>