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torby papierowe" sheetId="1" r:id="rId1"/>
  </sheets>
  <calcPr calcId="152511"/>
</workbook>
</file>

<file path=xl/calcChain.xml><?xml version="1.0" encoding="utf-8"?>
<calcChain xmlns="http://schemas.openxmlformats.org/spreadsheetml/2006/main">
  <c r="AG5" i="1" l="1"/>
  <c r="R5" i="1"/>
  <c r="AG3" i="1"/>
  <c r="AG4" i="1"/>
  <c r="AG39" i="1" l="1"/>
  <c r="Q34" i="1"/>
  <c r="Q35" i="1"/>
  <c r="Q36" i="1"/>
  <c r="Q37" i="1"/>
  <c r="Q38" i="1"/>
  <c r="Q39" i="1"/>
  <c r="Q40" i="1"/>
  <c r="Q41" i="1"/>
  <c r="Q42" i="1"/>
  <c r="Q43" i="1"/>
  <c r="M40" i="1"/>
  <c r="M39" i="1"/>
  <c r="M35" i="1"/>
  <c r="Q27" i="1"/>
  <c r="M27" i="1"/>
  <c r="Q32" i="1" l="1"/>
  <c r="M32" i="1"/>
  <c r="Q5" i="1"/>
  <c r="Q20" i="1"/>
  <c r="AG20" i="1"/>
  <c r="M20" i="1"/>
  <c r="M5" i="1"/>
  <c r="M3" i="1" l="1"/>
  <c r="Q3" i="1"/>
  <c r="X3" i="1"/>
  <c r="R3" i="1"/>
  <c r="M4" i="1"/>
  <c r="Q4" i="1"/>
  <c r="X4" i="1"/>
  <c r="M6" i="1"/>
  <c r="Q6" i="1"/>
  <c r="X6" i="1"/>
  <c r="AG6" i="1"/>
  <c r="R6" i="1" s="1"/>
  <c r="M7" i="1"/>
  <c r="Q7" i="1"/>
  <c r="X7" i="1"/>
  <c r="AG7" i="1"/>
  <c r="M8" i="1"/>
  <c r="Q8" i="1"/>
  <c r="X8" i="1"/>
  <c r="AG8" i="1"/>
  <c r="M12" i="1"/>
  <c r="Q12" i="1"/>
  <c r="X12" i="1"/>
  <c r="AG12" i="1"/>
  <c r="R12" i="1" s="1"/>
  <c r="M13" i="1"/>
  <c r="Q13" i="1"/>
  <c r="X13" i="1"/>
  <c r="AG13" i="1"/>
  <c r="M9" i="1"/>
  <c r="Q9" i="1"/>
  <c r="X9" i="1"/>
  <c r="AG9" i="1"/>
  <c r="R9" i="1" s="1"/>
  <c r="M11" i="1"/>
  <c r="Q11" i="1"/>
  <c r="X11" i="1"/>
  <c r="AG11" i="1"/>
  <c r="R11" i="1" s="1"/>
  <c r="M10" i="1"/>
  <c r="Q10" i="1"/>
  <c r="X10" i="1"/>
  <c r="AG10" i="1"/>
  <c r="R10" i="1" s="1"/>
  <c r="M15" i="1"/>
  <c r="Q15" i="1"/>
  <c r="X15" i="1"/>
  <c r="AG15" i="1"/>
  <c r="R15" i="1" s="1"/>
  <c r="M16" i="1"/>
  <c r="Q16" i="1"/>
  <c r="X16" i="1"/>
  <c r="AG16" i="1"/>
  <c r="M17" i="1"/>
  <c r="Q17" i="1"/>
  <c r="X17" i="1"/>
  <c r="AG17" i="1"/>
  <c r="R17" i="1" s="1"/>
  <c r="M18" i="1"/>
  <c r="Q18" i="1"/>
  <c r="X18" i="1"/>
  <c r="AG18" i="1"/>
  <c r="R18" i="1" s="1"/>
  <c r="M19" i="1"/>
  <c r="Q19" i="1"/>
  <c r="X19" i="1"/>
  <c r="AG19" i="1"/>
  <c r="R19" i="1" s="1"/>
  <c r="M24" i="1"/>
  <c r="Q24" i="1"/>
  <c r="X24" i="1"/>
  <c r="AG24" i="1"/>
  <c r="M25" i="1"/>
  <c r="Q25" i="1"/>
  <c r="X25" i="1"/>
  <c r="AG25" i="1"/>
  <c r="R25" i="1" s="1"/>
  <c r="M21" i="1"/>
  <c r="Q21" i="1"/>
  <c r="X21" i="1"/>
  <c r="AG21" i="1"/>
  <c r="R21" i="1" s="1"/>
  <c r="M23" i="1"/>
  <c r="Q23" i="1"/>
  <c r="X23" i="1"/>
  <c r="AG23" i="1"/>
  <c r="R23" i="1" s="1"/>
  <c r="M22" i="1"/>
  <c r="Q22" i="1"/>
  <c r="M28" i="1"/>
  <c r="Q28" i="1"/>
  <c r="R28" i="1"/>
  <c r="X28" i="1"/>
  <c r="M29" i="1"/>
  <c r="Q29" i="1"/>
  <c r="R29" i="1"/>
  <c r="X29" i="1"/>
  <c r="M30" i="1"/>
  <c r="Q30" i="1"/>
  <c r="X30" i="1"/>
  <c r="AG30" i="1"/>
  <c r="R30" i="1" s="1"/>
  <c r="M31" i="1"/>
  <c r="Q31" i="1"/>
  <c r="X31" i="1"/>
  <c r="AG31" i="1"/>
  <c r="R31" i="1" s="1"/>
  <c r="M34" i="1"/>
  <c r="X34" i="1"/>
  <c r="AG34" i="1"/>
  <c r="R34" i="1" s="1"/>
  <c r="M36" i="1"/>
  <c r="X36" i="1"/>
  <c r="AG36" i="1"/>
  <c r="R36" i="1" s="1"/>
  <c r="M37" i="1"/>
  <c r="X37" i="1"/>
  <c r="AG37" i="1"/>
  <c r="M38" i="1"/>
  <c r="X38" i="1"/>
  <c r="AG38" i="1"/>
  <c r="M41" i="1"/>
  <c r="X41" i="1"/>
  <c r="AG41" i="1"/>
  <c r="R41" i="1" s="1"/>
  <c r="M45" i="1"/>
  <c r="Q45" i="1"/>
  <c r="X45" i="1"/>
  <c r="AG45" i="1"/>
  <c r="R45" i="1" s="1"/>
  <c r="M42" i="1"/>
  <c r="X42" i="1"/>
  <c r="AG42" i="1"/>
  <c r="R42" i="1" s="1"/>
  <c r="M43" i="1"/>
  <c r="X43" i="1"/>
  <c r="AG43" i="1"/>
  <c r="R43" i="1" s="1"/>
  <c r="M44" i="1"/>
  <c r="Q44" i="1"/>
  <c r="X44" i="1"/>
  <c r="AG44" i="1"/>
  <c r="M47" i="1"/>
  <c r="Q47" i="1"/>
  <c r="X47" i="1"/>
  <c r="AG47" i="1"/>
  <c r="M48" i="1"/>
  <c r="Q48" i="1"/>
  <c r="X48" i="1"/>
  <c r="AG48" i="1"/>
  <c r="R48" i="1" s="1"/>
  <c r="M49" i="1"/>
  <c r="Q49" i="1"/>
  <c r="X49" i="1"/>
  <c r="AG49" i="1"/>
  <c r="M51" i="1"/>
  <c r="Q51" i="1"/>
  <c r="X51" i="1"/>
  <c r="AG51" i="1"/>
  <c r="R51" i="1" s="1"/>
  <c r="M52" i="1"/>
  <c r="Q52" i="1"/>
  <c r="X52" i="1"/>
  <c r="AG52" i="1"/>
  <c r="R52" i="1" s="1"/>
  <c r="M53" i="1"/>
  <c r="Q53" i="1"/>
  <c r="X53" i="1"/>
  <c r="AG53" i="1"/>
  <c r="R53" i="1" s="1"/>
  <c r="M54" i="1"/>
  <c r="Q54" i="1"/>
  <c r="X54" i="1"/>
  <c r="AG54" i="1"/>
  <c r="M55" i="1"/>
  <c r="Q55" i="1"/>
  <c r="X55" i="1"/>
  <c r="AG55" i="1"/>
  <c r="R55" i="1" s="1"/>
  <c r="M56" i="1"/>
  <c r="Q56" i="1"/>
  <c r="X56" i="1"/>
  <c r="AG56" i="1"/>
  <c r="M58" i="1"/>
  <c r="Q58" i="1"/>
  <c r="X58" i="1"/>
  <c r="AG58" i="1"/>
  <c r="M59" i="1"/>
  <c r="Q59" i="1"/>
  <c r="X59" i="1"/>
  <c r="AG59" i="1"/>
  <c r="R59" i="1" s="1"/>
  <c r="M60" i="1"/>
  <c r="Q60" i="1"/>
  <c r="X60" i="1"/>
  <c r="AG60" i="1"/>
  <c r="R60" i="1" s="1"/>
  <c r="M61" i="1"/>
  <c r="Q61" i="1"/>
  <c r="X61" i="1"/>
  <c r="AG61" i="1"/>
  <c r="M62" i="1"/>
  <c r="Q62" i="1"/>
  <c r="X62" i="1"/>
  <c r="AG62" i="1"/>
  <c r="R62" i="1" s="1"/>
  <c r="M63" i="1"/>
  <c r="Q63" i="1"/>
  <c r="X63" i="1"/>
  <c r="AG63" i="1"/>
  <c r="M64" i="1"/>
  <c r="Q64" i="1"/>
  <c r="X64" i="1"/>
  <c r="AG64" i="1"/>
  <c r="R64" i="1" s="1"/>
  <c r="M66" i="1"/>
  <c r="Q66" i="1"/>
  <c r="X66" i="1"/>
  <c r="AG66" i="1"/>
  <c r="M67" i="1"/>
  <c r="Q67" i="1"/>
  <c r="X67" i="1"/>
  <c r="AG67" i="1"/>
  <c r="R67" i="1" s="1"/>
  <c r="M68" i="1"/>
  <c r="Q68" i="1"/>
  <c r="X68" i="1"/>
  <c r="AG68" i="1"/>
  <c r="R68" i="1" s="1"/>
  <c r="M69" i="1"/>
  <c r="Q69" i="1"/>
  <c r="X69" i="1"/>
  <c r="AG69" i="1"/>
  <c r="R69" i="1" s="1"/>
  <c r="M70" i="1"/>
  <c r="Q70" i="1"/>
  <c r="X70" i="1"/>
  <c r="AG70" i="1"/>
  <c r="R70" i="1" s="1"/>
  <c r="M71" i="1"/>
  <c r="Q71" i="1"/>
  <c r="X71" i="1"/>
  <c r="AG71" i="1"/>
  <c r="R71" i="1" s="1"/>
  <c r="M72" i="1"/>
  <c r="Q72" i="1"/>
  <c r="X72" i="1"/>
  <c r="AG72" i="1"/>
  <c r="M74" i="1"/>
  <c r="Q74" i="1"/>
  <c r="X74" i="1"/>
  <c r="AG74" i="1"/>
  <c r="R74" i="1" s="1"/>
  <c r="M75" i="1"/>
  <c r="Q75" i="1"/>
  <c r="X75" i="1"/>
  <c r="AG75" i="1"/>
  <c r="M76" i="1"/>
  <c r="Q76" i="1"/>
  <c r="X76" i="1"/>
  <c r="AG76" i="1"/>
  <c r="M77" i="1"/>
  <c r="Q77" i="1"/>
  <c r="X77" i="1"/>
  <c r="AG77" i="1"/>
  <c r="R77" i="1" s="1"/>
  <c r="M78" i="1"/>
  <c r="Q78" i="1"/>
  <c r="X78" i="1"/>
  <c r="AG78" i="1"/>
  <c r="R78" i="1" s="1"/>
  <c r="M79" i="1"/>
  <c r="Q79" i="1"/>
  <c r="X79" i="1"/>
  <c r="AG79" i="1"/>
  <c r="R79" i="1" s="1"/>
  <c r="M80" i="1"/>
  <c r="Q80" i="1"/>
  <c r="X80" i="1"/>
  <c r="AG80" i="1"/>
  <c r="R80" i="1" s="1"/>
  <c r="M82" i="1"/>
  <c r="Q82" i="1"/>
  <c r="X82" i="1"/>
  <c r="AG82" i="1"/>
  <c r="M83" i="1"/>
  <c r="Q83" i="1"/>
  <c r="X83" i="1"/>
  <c r="AG83" i="1"/>
  <c r="M84" i="1"/>
  <c r="Q84" i="1"/>
  <c r="X84" i="1"/>
  <c r="AG84" i="1"/>
  <c r="M85" i="1"/>
  <c r="Q85" i="1"/>
  <c r="X85" i="1"/>
  <c r="AG85" i="1"/>
  <c r="R85" i="1" s="1"/>
  <c r="M86" i="1"/>
  <c r="Q86" i="1"/>
  <c r="X86" i="1"/>
  <c r="AG86" i="1"/>
  <c r="R86" i="1" s="1"/>
  <c r="M87" i="1"/>
  <c r="Q87" i="1"/>
  <c r="X87" i="1"/>
  <c r="AG87" i="1"/>
  <c r="R87" i="1" s="1"/>
  <c r="M88" i="1"/>
  <c r="Q88" i="1"/>
  <c r="X88" i="1"/>
  <c r="AG88" i="1"/>
  <c r="R58" i="1" l="1"/>
  <c r="R54" i="1"/>
  <c r="R82" i="1"/>
  <c r="R44" i="1"/>
  <c r="R16" i="1"/>
  <c r="R76" i="1"/>
  <c r="R49" i="1"/>
  <c r="R83" i="1"/>
  <c r="R72" i="1"/>
  <c r="R88" i="1"/>
  <c r="R61" i="1"/>
  <c r="R38" i="1"/>
  <c r="R13" i="1"/>
  <c r="R4" i="1"/>
  <c r="R63" i="1"/>
  <c r="R7" i="1"/>
  <c r="R84" i="1"/>
  <c r="R75" i="1"/>
  <c r="R66" i="1"/>
  <c r="R56" i="1"/>
  <c r="R47" i="1"/>
  <c r="R37" i="1"/>
  <c r="R24" i="1"/>
  <c r="R8" i="1"/>
</calcChain>
</file>

<file path=xl/sharedStrings.xml><?xml version="1.0" encoding="utf-8"?>
<sst xmlns="http://schemas.openxmlformats.org/spreadsheetml/2006/main" count="486" uniqueCount="129">
  <si>
    <t>540x310x225</t>
  </si>
  <si>
    <t>brązowy</t>
  </si>
  <si>
    <t>440x310x225</t>
  </si>
  <si>
    <t>370x330x340</t>
  </si>
  <si>
    <t>550x245x400</t>
  </si>
  <si>
    <t>biały</t>
  </si>
  <si>
    <t>BEZ</t>
  </si>
  <si>
    <t>400x325x170</t>
  </si>
  <si>
    <t>212134010000</t>
  </si>
  <si>
    <t>500x325x400</t>
  </si>
  <si>
    <t>212034020000</t>
  </si>
  <si>
    <t>212034010000</t>
  </si>
  <si>
    <t>425x330x315</t>
  </si>
  <si>
    <t>25634010000</t>
  </si>
  <si>
    <t>370x325x400</t>
  </si>
  <si>
    <t>212534010000</t>
  </si>
  <si>
    <t xml:space="preserve"> </t>
  </si>
  <si>
    <t>410x295x170</t>
  </si>
  <si>
    <t>211634020000</t>
  </si>
  <si>
    <t>211634010000</t>
  </si>
  <si>
    <t>400x265x400</t>
  </si>
  <si>
    <t>320x185x400</t>
  </si>
  <si>
    <t>218134010000</t>
  </si>
  <si>
    <t>212113010000</t>
  </si>
  <si>
    <t>212013010000</t>
  </si>
  <si>
    <t>211613010000</t>
  </si>
  <si>
    <t>11</t>
  </si>
  <si>
    <t>450x365x280</t>
  </si>
  <si>
    <t>440x345x230</t>
  </si>
  <si>
    <t>490x505x225</t>
  </si>
  <si>
    <t>490x405x225</t>
  </si>
  <si>
    <t>550x355x225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</si>
  <si>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</si>
  <si>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</si>
  <si>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</si>
  <si>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</si>
  <si>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</si>
  <si>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</si>
  <si>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ilość warstw</t>
  </si>
  <si>
    <t>ilość kartonów na 1 warstwie</t>
  </si>
  <si>
    <t>wymiar pudełka: szerokość [mm]</t>
  </si>
  <si>
    <t>wymiar pudełka: długość [mm]</t>
  </si>
  <si>
    <t>wymiar pudełka: wysokość [mm]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</si>
  <si>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</si>
  <si>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</si>
  <si>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</si>
  <si>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</si>
  <si>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</si>
  <si>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</si>
  <si>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</si>
  <si>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</si>
  <si>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</si>
  <si>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</si>
  <si>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</si>
  <si>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</si>
  <si>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</si>
  <si>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</si>
  <si>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</si>
  <si>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</si>
  <si>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</si>
  <si>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</si>
  <si>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</si>
  <si>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paleta - informacje szegółowe</t>
  </si>
  <si>
    <t>karton - informacje szegółowe</t>
  </si>
  <si>
    <t>torba - informacje szegółowe</t>
  </si>
  <si>
    <t>paleta</t>
  </si>
  <si>
    <t>karton</t>
  </si>
  <si>
    <t>350x180x440 mm</t>
  </si>
  <si>
    <t>wyprzedaż</t>
  </si>
  <si>
    <t>104110380000</t>
  </si>
  <si>
    <t>240x100x320 mm</t>
  </si>
  <si>
    <t>180x80x225 mm</t>
  </si>
  <si>
    <t>240x100x360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</si>
  <si>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</si>
  <si>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</si>
  <si>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</si>
  <si>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</si>
  <si>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</si>
  <si>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</si>
  <si>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</si>
  <si>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</si>
  <si>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</si>
  <si>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</si>
  <si>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</si>
  <si>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</si>
  <si>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</si>
  <si>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</si>
  <si>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</si>
  <si>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</si>
  <si>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</si>
  <si>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</si>
  <si>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</si>
  <si>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</si>
  <si>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</si>
  <si>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</si>
  <si>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</si>
  <si>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</si>
  <si>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</si>
  <si>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</si>
  <si>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Nowość</t>
  </si>
  <si>
    <t>brąz recykling</t>
  </si>
  <si>
    <t>320x160x450 mm</t>
  </si>
  <si>
    <t>cena podstawowa*              [zł netto/szt.]</t>
  </si>
  <si>
    <t>cena podstawowa*           [zł netto/karton]</t>
  </si>
  <si>
    <t>cena podstawowa*                [zł netto/paleta]</t>
  </si>
  <si>
    <t>111032030000</t>
  </si>
  <si>
    <t>320x160x350 mm</t>
  </si>
  <si>
    <t>250x110x360 mm</t>
  </si>
  <si>
    <t>211913010000</t>
  </si>
  <si>
    <t>15</t>
  </si>
  <si>
    <t>260x140x320 mm</t>
  </si>
  <si>
    <t>211313010000</t>
  </si>
  <si>
    <t>290x170x330 mm</t>
  </si>
  <si>
    <t>320x170x420 mm</t>
  </si>
  <si>
    <t>320x200x320 mm</t>
  </si>
  <si>
    <t>320x220x370 mm</t>
  </si>
  <si>
    <t>27234020000</t>
  </si>
  <si>
    <t>19</t>
  </si>
  <si>
    <t>250x110x320 mm</t>
  </si>
  <si>
    <t>320x160x260 mm</t>
  </si>
  <si>
    <t>214734028000</t>
  </si>
  <si>
    <t>2157340118000</t>
  </si>
  <si>
    <t>320x170x290 mm</t>
  </si>
  <si>
    <t>320x220x250 mm</t>
  </si>
  <si>
    <t>180x80x235 mm</t>
  </si>
  <si>
    <t>22</t>
  </si>
  <si>
    <t>ostatni raz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</si>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</sst>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mm&quot;"/>
    <numFmt numFmtId="171" formatCode="##&quot; cm&quot;"/>
    <numFmt numFmtId="172" formatCode="##&quot; kg&quot;"/>
    <numFmt numFmtId="173" formatCode="##.###&quot; m&quot;"/>
    <numFmt numFmtId="174" formatCode="_-* #,##0.000\ &quot;zł&quot;_-;\-* #,##0.000\ &quot;zł&quot;_-;_-* &quot;-&quot;??\ &quot;zł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i/>
      <sz val="8"/>
      <color rgb="FF0070C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i/>
      <sz val="7"/>
      <name val="Lato"/>
      <family val="2"/>
      <charset val="238"/>
    </font>
    <font>
      <sz val="7"/>
      <color rgb="FFFF0000"/>
      <name val="Lato"/>
      <family val="2"/>
      <charset val="238"/>
    </font>
    <font>
      <sz val="8"/>
      <color rgb="FF00B050"/>
      <name val="Arial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" fontId="3" fillId="0" borderId="0" xfId="0" applyNumberFormat="1" applyFont="1"/>
    <xf numFmtId="44" fontId="3" fillId="0" borderId="0" xfId="2" applyFont="1"/>
    <xf numFmtId="0" fontId="7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4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165" fontId="16" fillId="4" borderId="1" xfId="0" applyNumberFormat="1" applyFont="1" applyFill="1" applyBorder="1" applyAlignment="1">
      <alignment horizontal="left" vertical="center"/>
    </xf>
    <xf numFmtId="44" fontId="17" fillId="4" borderId="1" xfId="2" applyFont="1" applyFill="1" applyBorder="1" applyAlignment="1">
      <alignment horizontal="left" vertical="center"/>
    </xf>
    <xf numFmtId="1" fontId="16" fillId="0" borderId="0" xfId="0" applyNumberFormat="1" applyFont="1"/>
    <xf numFmtId="0" fontId="16" fillId="4" borderId="1" xfId="0" applyFont="1" applyFill="1" applyBorder="1" applyAlignment="1">
      <alignment horizontal="right" vertical="center"/>
    </xf>
    <xf numFmtId="44" fontId="15" fillId="4" borderId="1" xfId="2" applyFont="1" applyFill="1" applyBorder="1" applyAlignment="1">
      <alignment horizontal="left" vertical="center"/>
    </xf>
    <xf numFmtId="166" fontId="16" fillId="4" borderId="1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44" fontId="16" fillId="4" borderId="1" xfId="2" applyFont="1" applyFill="1" applyBorder="1" applyAlignment="1">
      <alignment horizontal="left" vertical="center"/>
    </xf>
    <xf numFmtId="167" fontId="16" fillId="4" borderId="1" xfId="0" applyNumberFormat="1" applyFont="1" applyFill="1" applyBorder="1" applyAlignment="1">
      <alignment horizontal="right" vertical="center"/>
    </xf>
    <xf numFmtId="0" fontId="14" fillId="0" borderId="0" xfId="0" applyFont="1"/>
    <xf numFmtId="168" fontId="14" fillId="4" borderId="1" xfId="0" applyNumberFormat="1" applyFont="1" applyFill="1" applyBorder="1" applyAlignment="1">
      <alignment horizontal="center" vertical="center"/>
    </xf>
    <xf numFmtId="169" fontId="14" fillId="4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170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171" fontId="14" fillId="4" borderId="1" xfId="0" applyNumberFormat="1" applyFont="1" applyFill="1" applyBorder="1" applyAlignment="1">
      <alignment horizontal="right" vertical="center"/>
    </xf>
    <xf numFmtId="172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/>
    </xf>
    <xf numFmtId="3" fontId="18" fillId="4" borderId="2" xfId="0" applyNumberFormat="1" applyFont="1" applyFill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0" fontId="16" fillId="0" borderId="0" xfId="0" applyFont="1"/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44" fontId="17" fillId="0" borderId="1" xfId="2" applyFont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44" fontId="15" fillId="0" borderId="1" xfId="2" applyFont="1" applyBorder="1" applyAlignment="1">
      <alignment horizontal="left" vertical="center"/>
    </xf>
    <xf numFmtId="166" fontId="16" fillId="5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6" fillId="0" borderId="2" xfId="2" applyFont="1" applyBorder="1" applyAlignment="1">
      <alignment horizontal="left" vertical="center"/>
    </xf>
    <xf numFmtId="167" fontId="16" fillId="5" borderId="1" xfId="0" applyNumberFormat="1" applyFont="1" applyFill="1" applyBorder="1" applyAlignment="1">
      <alignment horizontal="right" vertical="center"/>
    </xf>
    <xf numFmtId="168" fontId="14" fillId="0" borderId="1" xfId="0" applyNumberFormat="1" applyFont="1" applyBorder="1" applyAlignment="1">
      <alignment horizontal="center" vertical="center"/>
    </xf>
    <xf numFmtId="169" fontId="14" fillId="5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70" fontId="14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71" fontId="14" fillId="0" borderId="1" xfId="0" applyNumberFormat="1" applyFont="1" applyBorder="1" applyAlignment="1">
      <alignment horizontal="right" vertical="center"/>
    </xf>
    <xf numFmtId="172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16" fillId="4" borderId="2" xfId="0" applyFont="1" applyFill="1" applyBorder="1" applyAlignment="1">
      <alignment horizontal="right" vertical="center"/>
    </xf>
    <xf numFmtId="44" fontId="16" fillId="4" borderId="2" xfId="2" applyFont="1" applyFill="1" applyBorder="1" applyAlignment="1">
      <alignment horizontal="lef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4" fillId="4" borderId="2" xfId="0" applyNumberFormat="1" applyFont="1" applyFill="1" applyBorder="1" applyAlignment="1">
      <alignment horizontal="right" vertical="center"/>
    </xf>
    <xf numFmtId="3" fontId="18" fillId="4" borderId="2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6" fillId="4" borderId="5" xfId="0" applyFont="1" applyFill="1" applyBorder="1" applyAlignment="1">
      <alignment horizontal="right" vertical="center"/>
    </xf>
    <xf numFmtId="44" fontId="16" fillId="4" borderId="5" xfId="2" applyFont="1" applyFill="1" applyBorder="1" applyAlignment="1">
      <alignment horizontal="lef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4" fillId="4" borderId="6" xfId="0" applyNumberFormat="1" applyFont="1" applyFill="1" applyBorder="1" applyAlignment="1">
      <alignment horizontal="right" vertical="center"/>
    </xf>
    <xf numFmtId="3" fontId="18" fillId="4" borderId="5" xfId="0" applyNumberFormat="1" applyFont="1" applyFill="1" applyBorder="1" applyAlignment="1">
      <alignment horizontal="right" vertical="center"/>
    </xf>
    <xf numFmtId="3" fontId="18" fillId="4" borderId="6" xfId="0" applyNumberFormat="1" applyFont="1" applyFill="1" applyBorder="1" applyAlignment="1">
      <alignment horizontal="right" vertical="center"/>
    </xf>
    <xf numFmtId="0" fontId="19" fillId="4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16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165" fontId="19" fillId="4" borderId="1" xfId="0" applyNumberFormat="1" applyFont="1" applyFill="1" applyBorder="1" applyAlignment="1">
      <alignment horizontal="left" vertical="center"/>
    </xf>
    <xf numFmtId="1" fontId="19" fillId="0" borderId="0" xfId="0" applyNumberFormat="1" applyFont="1"/>
    <xf numFmtId="0" fontId="19" fillId="4" borderId="2" xfId="0" applyFont="1" applyFill="1" applyBorder="1" applyAlignment="1">
      <alignment horizontal="right" vertical="center"/>
    </xf>
    <xf numFmtId="166" fontId="19" fillId="4" borderId="1" xfId="0" applyNumberFormat="1" applyFont="1" applyFill="1" applyBorder="1" applyAlignment="1">
      <alignment horizontal="right" vertical="center"/>
    </xf>
    <xf numFmtId="3" fontId="19" fillId="4" borderId="1" xfId="0" applyNumberFormat="1" applyFont="1" applyFill="1" applyBorder="1" applyAlignment="1">
      <alignment horizontal="right" vertical="center"/>
    </xf>
    <xf numFmtId="167" fontId="19" fillId="4" borderId="1" xfId="0" applyNumberFormat="1" applyFont="1" applyFill="1" applyBorder="1" applyAlignment="1">
      <alignment horizontal="right" vertical="center"/>
    </xf>
    <xf numFmtId="0" fontId="21" fillId="0" borderId="0" xfId="0" applyFont="1"/>
    <xf numFmtId="168" fontId="21" fillId="4" borderId="1" xfId="0" applyNumberFormat="1" applyFont="1" applyFill="1" applyBorder="1" applyAlignment="1">
      <alignment horizontal="center" vertical="center"/>
    </xf>
    <xf numFmtId="169" fontId="21" fillId="4" borderId="1" xfId="0" applyNumberFormat="1" applyFont="1" applyFill="1" applyBorder="1" applyAlignment="1">
      <alignment horizontal="right" vertical="center"/>
    </xf>
    <xf numFmtId="0" fontId="21" fillId="4" borderId="1" xfId="0" applyFont="1" applyFill="1" applyBorder="1" applyAlignment="1">
      <alignment vertical="center"/>
    </xf>
    <xf numFmtId="170" fontId="21" fillId="4" borderId="1" xfId="0" applyNumberFormat="1" applyFont="1" applyFill="1" applyBorder="1" applyAlignment="1">
      <alignment horizontal="right" vertical="center"/>
    </xf>
    <xf numFmtId="3" fontId="19" fillId="4" borderId="2" xfId="0" applyNumberFormat="1" applyFont="1" applyFill="1" applyBorder="1" applyAlignment="1">
      <alignment horizontal="right" vertical="center"/>
    </xf>
    <xf numFmtId="3" fontId="21" fillId="4" borderId="2" xfId="0" applyNumberFormat="1" applyFont="1" applyFill="1" applyBorder="1" applyAlignment="1">
      <alignment horizontal="right" vertical="center"/>
    </xf>
    <xf numFmtId="171" fontId="21" fillId="4" borderId="1" xfId="0" applyNumberFormat="1" applyFont="1" applyFill="1" applyBorder="1" applyAlignment="1">
      <alignment horizontal="right" vertical="center"/>
    </xf>
    <xf numFmtId="172" fontId="21" fillId="4" borderId="1" xfId="0" applyNumberFormat="1" applyFont="1" applyFill="1" applyBorder="1" applyAlignment="1">
      <alignment horizontal="right" vertical="center"/>
    </xf>
    <xf numFmtId="3" fontId="21" fillId="4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165" fontId="16" fillId="0" borderId="0" xfId="0" applyNumberFormat="1" applyFont="1"/>
    <xf numFmtId="0" fontId="17" fillId="0" borderId="0" xfId="0" applyFont="1"/>
    <xf numFmtId="0" fontId="15" fillId="0" borderId="0" xfId="0" applyFont="1"/>
    <xf numFmtId="0" fontId="22" fillId="0" borderId="0" xfId="0" applyFont="1"/>
    <xf numFmtId="0" fontId="24" fillId="4" borderId="1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164" fontId="24" fillId="4" borderId="1" xfId="0" applyNumberFormat="1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left" vertical="center"/>
    </xf>
    <xf numFmtId="44" fontId="25" fillId="4" borderId="1" xfId="2" applyFont="1" applyFill="1" applyBorder="1" applyAlignment="1">
      <alignment horizontal="left" vertical="center"/>
    </xf>
    <xf numFmtId="1" fontId="24" fillId="0" borderId="0" xfId="0" applyNumberFormat="1" applyFont="1"/>
    <xf numFmtId="0" fontId="24" fillId="4" borderId="1" xfId="0" applyFont="1" applyFill="1" applyBorder="1" applyAlignment="1">
      <alignment horizontal="right" vertical="center"/>
    </xf>
    <xf numFmtId="166" fontId="24" fillId="4" borderId="1" xfId="0" applyNumberFormat="1" applyFont="1" applyFill="1" applyBorder="1" applyAlignment="1">
      <alignment horizontal="right" vertical="center"/>
    </xf>
    <xf numFmtId="3" fontId="24" fillId="4" borderId="1" xfId="0" applyNumberFormat="1" applyFont="1" applyFill="1" applyBorder="1" applyAlignment="1">
      <alignment horizontal="right" vertical="center"/>
    </xf>
    <xf numFmtId="44" fontId="24" fillId="4" borderId="1" xfId="2" applyFont="1" applyFill="1" applyBorder="1" applyAlignment="1">
      <alignment horizontal="left" vertical="center"/>
    </xf>
    <xf numFmtId="167" fontId="24" fillId="4" borderId="1" xfId="0" applyNumberFormat="1" applyFont="1" applyFill="1" applyBorder="1" applyAlignment="1">
      <alignment horizontal="right" vertical="center"/>
    </xf>
    <xf numFmtId="0" fontId="26" fillId="0" borderId="0" xfId="0" applyFont="1"/>
    <xf numFmtId="168" fontId="26" fillId="4" borderId="1" xfId="0" applyNumberFormat="1" applyFont="1" applyFill="1" applyBorder="1" applyAlignment="1">
      <alignment horizontal="center" vertical="center"/>
    </xf>
    <xf numFmtId="169" fontId="26" fillId="4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vertical="center"/>
    </xf>
    <xf numFmtId="170" fontId="26" fillId="4" borderId="1" xfId="0" applyNumberFormat="1" applyFont="1" applyFill="1" applyBorder="1" applyAlignment="1">
      <alignment horizontal="right" vertical="center"/>
    </xf>
    <xf numFmtId="3" fontId="26" fillId="4" borderId="1" xfId="0" applyNumberFormat="1" applyFont="1" applyFill="1" applyBorder="1" applyAlignment="1">
      <alignment horizontal="right" vertical="center"/>
    </xf>
    <xf numFmtId="171" fontId="26" fillId="4" borderId="1" xfId="0" applyNumberFormat="1" applyFont="1" applyFill="1" applyBorder="1" applyAlignment="1">
      <alignment horizontal="right" vertical="center"/>
    </xf>
    <xf numFmtId="172" fontId="26" fillId="4" borderId="1" xfId="0" applyNumberFormat="1" applyFont="1" applyFill="1" applyBorder="1" applyAlignment="1">
      <alignment horizontal="right" vertical="center"/>
    </xf>
    <xf numFmtId="0" fontId="18" fillId="0" borderId="0" xfId="0" applyFont="1"/>
    <xf numFmtId="3" fontId="21" fillId="0" borderId="1" xfId="0" applyNumberFormat="1" applyFont="1" applyFill="1" applyBorder="1" applyAlignment="1">
      <alignment horizontal="right" vertical="center"/>
    </xf>
    <xf numFmtId="0" fontId="21" fillId="0" borderId="0" xfId="0" applyFont="1" applyFill="1"/>
    <xf numFmtId="3" fontId="18" fillId="0" borderId="2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4" fontId="25" fillId="0" borderId="1" xfId="2" applyFont="1" applyBorder="1" applyAlignment="1">
      <alignment horizontal="left" vertical="center"/>
    </xf>
    <xf numFmtId="0" fontId="24" fillId="0" borderId="2" xfId="0" applyFont="1" applyBorder="1" applyAlignment="1">
      <alignment horizontal="right" vertical="center"/>
    </xf>
    <xf numFmtId="166" fontId="24" fillId="5" borderId="1" xfId="0" applyNumberFormat="1" applyFont="1" applyFill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44" fontId="24" fillId="0" borderId="2" xfId="2" applyFont="1" applyBorder="1" applyAlignment="1">
      <alignment horizontal="left" vertical="center"/>
    </xf>
    <xf numFmtId="167" fontId="24" fillId="5" borderId="1" xfId="0" applyNumberFormat="1" applyFont="1" applyFill="1" applyBorder="1" applyAlignment="1">
      <alignment horizontal="right" vertical="center"/>
    </xf>
    <xf numFmtId="168" fontId="26" fillId="0" borderId="1" xfId="0" applyNumberFormat="1" applyFont="1" applyBorder="1" applyAlignment="1">
      <alignment horizontal="center" vertical="center"/>
    </xf>
    <xf numFmtId="169" fontId="26" fillId="5" borderId="1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170" fontId="26" fillId="0" borderId="1" xfId="0" applyNumberFormat="1" applyFont="1" applyBorder="1" applyAlignment="1">
      <alignment horizontal="right" vertical="center"/>
    </xf>
    <xf numFmtId="3" fontId="24" fillId="0" borderId="2" xfId="0" applyNumberFormat="1" applyFont="1" applyBorder="1" applyAlignment="1">
      <alignment horizontal="right" vertical="center"/>
    </xf>
    <xf numFmtId="3" fontId="26" fillId="0" borderId="2" xfId="0" applyNumberFormat="1" applyFont="1" applyBorder="1" applyAlignment="1">
      <alignment horizontal="right" vertical="center"/>
    </xf>
    <xf numFmtId="171" fontId="26" fillId="0" borderId="1" xfId="0" applyNumberFormat="1" applyFont="1" applyBorder="1" applyAlignment="1">
      <alignment horizontal="right" vertical="center"/>
    </xf>
    <xf numFmtId="172" fontId="26" fillId="0" borderId="1" xfId="0" applyNumberFormat="1" applyFont="1" applyBorder="1" applyAlignment="1">
      <alignment horizontal="right" vertical="center"/>
    </xf>
    <xf numFmtId="0" fontId="24" fillId="4" borderId="2" xfId="0" applyFont="1" applyFill="1" applyBorder="1" applyAlignment="1">
      <alignment horizontal="right" vertical="center"/>
    </xf>
    <xf numFmtId="3" fontId="24" fillId="4" borderId="2" xfId="0" applyNumberFormat="1" applyFont="1" applyFill="1" applyBorder="1" applyAlignment="1">
      <alignment horizontal="right" vertical="center"/>
    </xf>
    <xf numFmtId="3" fontId="26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65" fontId="19" fillId="0" borderId="1" xfId="0" applyNumberFormat="1" applyFont="1" applyFill="1" applyBorder="1" applyAlignment="1">
      <alignment horizontal="left" vertical="center"/>
    </xf>
    <xf numFmtId="44" fontId="17" fillId="0" borderId="1" xfId="2" applyFont="1" applyFill="1" applyBorder="1" applyAlignment="1">
      <alignment horizontal="left" vertical="center"/>
    </xf>
    <xf numFmtId="1" fontId="19" fillId="0" borderId="0" xfId="0" applyNumberFormat="1" applyFont="1" applyFill="1"/>
    <xf numFmtId="166" fontId="19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168" fontId="21" fillId="0" borderId="1" xfId="0" applyNumberFormat="1" applyFont="1" applyFill="1" applyBorder="1" applyAlignment="1">
      <alignment horizontal="center" vertical="center"/>
    </xf>
    <xf numFmtId="169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/>
    </xf>
    <xf numFmtId="170" fontId="21" fillId="0" borderId="1" xfId="0" applyNumberFormat="1" applyFont="1" applyFill="1" applyBorder="1" applyAlignment="1">
      <alignment horizontal="right" vertical="center"/>
    </xf>
    <xf numFmtId="3" fontId="21" fillId="0" borderId="2" xfId="0" applyNumberFormat="1" applyFont="1" applyFill="1" applyBorder="1" applyAlignment="1">
      <alignment horizontal="right" vertical="center"/>
    </xf>
    <xf numFmtId="171" fontId="21" fillId="0" borderId="1" xfId="0" applyNumberFormat="1" applyFont="1" applyFill="1" applyBorder="1" applyAlignment="1">
      <alignment horizontal="right" vertical="center"/>
    </xf>
    <xf numFmtId="172" fontId="21" fillId="0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165" fontId="22" fillId="0" borderId="0" xfId="0" applyNumberFormat="1" applyFont="1"/>
    <xf numFmtId="0" fontId="27" fillId="0" borderId="0" xfId="0" applyFont="1"/>
    <xf numFmtId="49" fontId="25" fillId="4" borderId="2" xfId="0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9" fillId="4" borderId="0" xfId="0" applyFont="1" applyFill="1"/>
    <xf numFmtId="0" fontId="23" fillId="6" borderId="2" xfId="0" applyFont="1" applyFill="1" applyBorder="1" applyAlignment="1">
      <alignment horizontal="left" vertical="center"/>
    </xf>
    <xf numFmtId="0" fontId="21" fillId="5" borderId="0" xfId="0" applyFont="1" applyFill="1"/>
    <xf numFmtId="3" fontId="21" fillId="5" borderId="1" xfId="0" applyNumberFormat="1" applyFont="1" applyFill="1" applyBorder="1" applyAlignment="1">
      <alignment horizontal="right" vertical="center"/>
    </xf>
    <xf numFmtId="0" fontId="14" fillId="5" borderId="0" xfId="0" applyFont="1" applyFill="1"/>
    <xf numFmtId="3" fontId="18" fillId="5" borderId="2" xfId="0" applyNumberFormat="1" applyFont="1" applyFill="1" applyBorder="1" applyAlignment="1">
      <alignment horizontal="right" vertical="center"/>
    </xf>
    <xf numFmtId="3" fontId="18" fillId="5" borderId="1" xfId="0" applyNumberFormat="1" applyFont="1" applyFill="1" applyBorder="1" applyAlignment="1">
      <alignment horizontal="right" vertical="center"/>
    </xf>
    <xf numFmtId="49" fontId="17" fillId="4" borderId="2" xfId="1" applyNumberFormat="1" applyFont="1" applyFill="1" applyBorder="1" applyAlignment="1">
      <alignment horizontal="right" vertical="center"/>
    </xf>
    <xf numFmtId="0" fontId="19" fillId="4" borderId="2" xfId="0" applyFont="1" applyFill="1" applyBorder="1" applyAlignment="1">
      <alignment horizontal="center" vertical="center"/>
    </xf>
    <xf numFmtId="1" fontId="19" fillId="4" borderId="0" xfId="0" applyNumberFormat="1" applyFont="1" applyFill="1"/>
    <xf numFmtId="0" fontId="21" fillId="4" borderId="0" xfId="0" applyFont="1" applyFill="1"/>
    <xf numFmtId="0" fontId="21" fillId="5" borderId="2" xfId="0" applyFont="1" applyFill="1" applyBorder="1" applyAlignment="1">
      <alignment horizontal="left" vertical="center"/>
    </xf>
    <xf numFmtId="49" fontId="17" fillId="5" borderId="2" xfId="1" applyNumberFormat="1" applyFont="1" applyFill="1" applyBorder="1" applyAlignment="1">
      <alignment horizontal="right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164" fontId="19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/>
    </xf>
    <xf numFmtId="165" fontId="19" fillId="5" borderId="1" xfId="0" applyNumberFormat="1" applyFont="1" applyFill="1" applyBorder="1" applyAlignment="1">
      <alignment horizontal="left" vertical="center"/>
    </xf>
    <xf numFmtId="44" fontId="17" fillId="5" borderId="1" xfId="2" applyFont="1" applyFill="1" applyBorder="1" applyAlignment="1">
      <alignment horizontal="left" vertical="center"/>
    </xf>
    <xf numFmtId="1" fontId="19" fillId="5" borderId="0" xfId="0" applyNumberFormat="1" applyFont="1" applyFill="1"/>
    <xf numFmtId="0" fontId="19" fillId="5" borderId="2" xfId="0" applyFont="1" applyFill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right" vertical="center"/>
    </xf>
    <xf numFmtId="3" fontId="19" fillId="5" borderId="1" xfId="0" applyNumberFormat="1" applyFont="1" applyFill="1" applyBorder="1" applyAlignment="1">
      <alignment horizontal="right" vertical="center"/>
    </xf>
    <xf numFmtId="44" fontId="19" fillId="5" borderId="1" xfId="2" applyFont="1" applyFill="1" applyBorder="1" applyAlignment="1">
      <alignment horizontal="left" vertical="center"/>
    </xf>
    <xf numFmtId="167" fontId="19" fillId="5" borderId="1" xfId="0" applyNumberFormat="1" applyFont="1" applyFill="1" applyBorder="1" applyAlignment="1">
      <alignment horizontal="right" vertical="center"/>
    </xf>
    <xf numFmtId="168" fontId="21" fillId="5" borderId="1" xfId="0" applyNumberFormat="1" applyFont="1" applyFill="1" applyBorder="1" applyAlignment="1">
      <alignment horizontal="center" vertical="center"/>
    </xf>
    <xf numFmtId="169" fontId="21" fillId="5" borderId="1" xfId="0" applyNumberFormat="1" applyFont="1" applyFill="1" applyBorder="1" applyAlignment="1">
      <alignment horizontal="right" vertical="center"/>
    </xf>
    <xf numFmtId="0" fontId="21" fillId="5" borderId="1" xfId="0" applyFont="1" applyFill="1" applyBorder="1" applyAlignment="1">
      <alignment vertical="center"/>
    </xf>
    <xf numFmtId="170" fontId="21" fillId="5" borderId="1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>
      <alignment horizontal="right" vertical="center"/>
    </xf>
    <xf numFmtId="3" fontId="21" fillId="5" borderId="2" xfId="0" applyNumberFormat="1" applyFont="1" applyFill="1" applyBorder="1" applyAlignment="1">
      <alignment horizontal="right" vertical="center"/>
    </xf>
    <xf numFmtId="171" fontId="21" fillId="5" borderId="1" xfId="0" applyNumberFormat="1" applyFont="1" applyFill="1" applyBorder="1" applyAlignment="1">
      <alignment horizontal="right" vertical="center"/>
    </xf>
    <xf numFmtId="172" fontId="21" fillId="5" borderId="1" xfId="0" applyNumberFormat="1" applyFont="1" applyFill="1" applyBorder="1" applyAlignment="1">
      <alignment horizontal="right" vertical="center"/>
    </xf>
    <xf numFmtId="44" fontId="19" fillId="4" borderId="1" xfId="2" applyFont="1" applyFill="1" applyBorder="1" applyAlignment="1">
      <alignment horizontal="left" vertical="center"/>
    </xf>
    <xf numFmtId="173" fontId="19" fillId="4" borderId="1" xfId="0" applyNumberFormat="1" applyFont="1" applyFill="1" applyBorder="1" applyAlignment="1">
      <alignment horizontal="right" vertical="center"/>
    </xf>
    <xf numFmtId="0" fontId="29" fillId="0" borderId="0" xfId="0" applyFont="1"/>
    <xf numFmtId="0" fontId="30" fillId="0" borderId="1" xfId="0" applyFont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/>
    </xf>
    <xf numFmtId="0" fontId="16" fillId="0" borderId="7" xfId="0" applyFont="1" applyBorder="1"/>
    <xf numFmtId="0" fontId="22" fillId="0" borderId="0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16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0" fontId="14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3" fontId="16" fillId="0" borderId="5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171" fontId="14" fillId="0" borderId="1" xfId="0" applyNumberFormat="1" applyFont="1" applyFill="1" applyBorder="1" applyAlignment="1">
      <alignment horizontal="right" vertical="center"/>
    </xf>
    <xf numFmtId="172" fontId="14" fillId="0" borderId="1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3" fontId="18" fillId="0" borderId="5" xfId="0" applyNumberFormat="1" applyFont="1" applyFill="1" applyBorder="1" applyAlignment="1">
      <alignment horizontal="right" vertical="center"/>
    </xf>
    <xf numFmtId="3" fontId="18" fillId="0" borderId="6" xfId="0" applyNumberFormat="1" applyFont="1" applyFill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14" fillId="0" borderId="8" xfId="0" applyFont="1" applyBorder="1"/>
    <xf numFmtId="0" fontId="14" fillId="0" borderId="0" xfId="0" applyFont="1" applyFill="1" applyBorder="1"/>
    <xf numFmtId="0" fontId="14" fillId="0" borderId="0" xfId="0" applyFont="1" applyBorder="1"/>
    <xf numFmtId="0" fontId="14" fillId="0" borderId="9" xfId="0" applyFont="1" applyBorder="1"/>
    <xf numFmtId="3" fontId="14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1" fontId="36" fillId="0" borderId="1" xfId="0" applyNumberFormat="1" applyFont="1" applyBorder="1" applyAlignment="1">
      <alignment horizontal="center" vertical="center"/>
    </xf>
    <xf numFmtId="0" fontId="35" fillId="0" borderId="0" xfId="0" applyFont="1"/>
    <xf numFmtId="49" fontId="36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0" fontId="38" fillId="0" borderId="0" xfId="0" applyFont="1"/>
    <xf numFmtId="0" fontId="36" fillId="0" borderId="1" xfId="0" applyFont="1" applyBorder="1" applyAlignment="1">
      <alignment horizontal="center" vertical="center"/>
    </xf>
    <xf numFmtId="174" fontId="25" fillId="4" borderId="1" xfId="2" applyNumberFormat="1" applyFont="1" applyFill="1" applyBorder="1" applyAlignment="1">
      <alignment horizontal="left" vertical="center"/>
    </xf>
    <xf numFmtId="174" fontId="25" fillId="0" borderId="1" xfId="2" applyNumberFormat="1" applyFont="1" applyBorder="1" applyAlignment="1">
      <alignment horizontal="left" vertical="center"/>
    </xf>
    <xf numFmtId="0" fontId="19" fillId="5" borderId="1" xfId="0" applyFont="1" applyFill="1" applyBorder="1" applyAlignment="1">
      <alignment horizontal="right" vertical="center"/>
    </xf>
    <xf numFmtId="0" fontId="23" fillId="5" borderId="2" xfId="0" applyFont="1" applyFill="1" applyBorder="1" applyAlignment="1">
      <alignment horizontal="left" vertical="center"/>
    </xf>
    <xf numFmtId="0" fontId="39" fillId="0" borderId="2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left" vertical="center"/>
    </xf>
    <xf numFmtId="44" fontId="24" fillId="4" borderId="2" xfId="2" applyFont="1" applyFill="1" applyBorder="1" applyAlignment="1">
      <alignment horizontal="left" vertical="center"/>
    </xf>
    <xf numFmtId="1" fontId="36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65" fontId="16" fillId="0" borderId="1" xfId="0" applyNumberFormat="1" applyFont="1" applyFill="1" applyBorder="1" applyAlignment="1">
      <alignment horizontal="left" vertical="center"/>
    </xf>
    <xf numFmtId="1" fontId="16" fillId="0" borderId="0" xfId="0" applyNumberFormat="1" applyFont="1" applyFill="1"/>
    <xf numFmtId="0" fontId="16" fillId="0" borderId="2" xfId="0" applyFont="1" applyFill="1" applyBorder="1" applyAlignment="1">
      <alignment horizontal="right" vertical="center"/>
    </xf>
    <xf numFmtId="44" fontId="15" fillId="0" borderId="1" xfId="2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>
      <alignment horizontal="right" vertical="center"/>
    </xf>
    <xf numFmtId="44" fontId="16" fillId="0" borderId="2" xfId="2" applyFont="1" applyFill="1" applyBorder="1" applyAlignment="1">
      <alignment horizontal="left" vertical="center"/>
    </xf>
    <xf numFmtId="167" fontId="16" fillId="0" borderId="1" xfId="0" applyNumberFormat="1" applyFont="1" applyFill="1" applyBorder="1" applyAlignment="1">
      <alignment horizontal="right" vertical="center"/>
    </xf>
    <xf numFmtId="169" fontId="14" fillId="0" borderId="1" xfId="0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6" fillId="0" borderId="5" xfId="0" applyFont="1" applyFill="1" applyBorder="1" applyAlignment="1">
      <alignment horizontal="right" vertical="center"/>
    </xf>
    <xf numFmtId="44" fontId="16" fillId="0" borderId="5" xfId="2" applyFont="1" applyFill="1" applyBorder="1" applyAlignment="1">
      <alignment horizontal="left" vertical="center"/>
    </xf>
    <xf numFmtId="1" fontId="16" fillId="4" borderId="0" xfId="0" applyNumberFormat="1" applyFont="1" applyFill="1"/>
    <xf numFmtId="0" fontId="14" fillId="4" borderId="0" xfId="0" applyFont="1" applyFill="1"/>
    <xf numFmtId="0" fontId="16" fillId="0" borderId="1" xfId="0" applyFont="1" applyFill="1" applyBorder="1" applyAlignment="1">
      <alignment horizontal="right" vertical="center"/>
    </xf>
    <xf numFmtId="44" fontId="16" fillId="0" borderId="1" xfId="2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3" fontId="18" fillId="0" borderId="1" xfId="0" applyNumberFormat="1" applyFont="1" applyFill="1" applyBorder="1" applyAlignment="1">
      <alignment horizontal="right"/>
    </xf>
    <xf numFmtId="167" fontId="24" fillId="0" borderId="1" xfId="0" applyNumberFormat="1" applyFont="1" applyFill="1" applyBorder="1" applyAlignment="1">
      <alignment horizontal="right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164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4" fontId="25" fillId="0" borderId="1" xfId="2" applyNumberFormat="1" applyFont="1" applyFill="1" applyBorder="1" applyAlignment="1">
      <alignment horizontal="left" vertical="center"/>
    </xf>
    <xf numFmtId="1" fontId="24" fillId="0" borderId="0" xfId="0" applyNumberFormat="1" applyFont="1" applyFill="1"/>
    <xf numFmtId="0" fontId="24" fillId="0" borderId="2" xfId="0" applyFont="1" applyFill="1" applyBorder="1" applyAlignment="1">
      <alignment horizontal="right" vertical="center"/>
    </xf>
    <xf numFmtId="44" fontId="25" fillId="0" borderId="1" xfId="2" applyFont="1" applyFill="1" applyBorder="1" applyAlignment="1">
      <alignment horizontal="left" vertical="center"/>
    </xf>
    <xf numFmtId="166" fontId="24" fillId="0" borderId="1" xfId="0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right" vertical="center"/>
    </xf>
    <xf numFmtId="44" fontId="24" fillId="0" borderId="2" xfId="2" applyFont="1" applyFill="1" applyBorder="1" applyAlignment="1">
      <alignment horizontal="left" vertical="center"/>
    </xf>
    <xf numFmtId="0" fontId="26" fillId="0" borderId="0" xfId="0" applyFont="1" applyFill="1"/>
    <xf numFmtId="168" fontId="26" fillId="0" borderId="1" xfId="0" applyNumberFormat="1" applyFont="1" applyFill="1" applyBorder="1" applyAlignment="1">
      <alignment horizontal="center" vertical="center"/>
    </xf>
    <xf numFmtId="169" fontId="26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170" fontId="26" fillId="0" borderId="1" xfId="0" applyNumberFormat="1" applyFont="1" applyFill="1" applyBorder="1" applyAlignment="1">
      <alignment horizontal="right" vertical="center"/>
    </xf>
    <xf numFmtId="3" fontId="24" fillId="0" borderId="2" xfId="0" applyNumberFormat="1" applyFont="1" applyFill="1" applyBorder="1" applyAlignment="1">
      <alignment horizontal="right" vertical="center"/>
    </xf>
    <xf numFmtId="3" fontId="26" fillId="0" borderId="2" xfId="0" applyNumberFormat="1" applyFont="1" applyFill="1" applyBorder="1" applyAlignment="1">
      <alignment horizontal="right" vertical="center"/>
    </xf>
    <xf numFmtId="171" fontId="26" fillId="0" borderId="1" xfId="0" applyNumberFormat="1" applyFont="1" applyFill="1" applyBorder="1" applyAlignment="1">
      <alignment horizontal="right" vertical="center"/>
    </xf>
    <xf numFmtId="172" fontId="26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22" fillId="0" borderId="0" xfId="0" applyFont="1" applyFill="1"/>
    <xf numFmtId="49" fontId="25" fillId="4" borderId="2" xfId="1" applyNumberFormat="1" applyFont="1" applyFill="1" applyBorder="1" applyAlignment="1">
      <alignment horizontal="right" vertical="center"/>
    </xf>
    <xf numFmtId="1" fontId="24" fillId="4" borderId="0" xfId="0" applyNumberFormat="1" applyFont="1" applyFill="1"/>
    <xf numFmtId="0" fontId="26" fillId="4" borderId="0" xfId="0" applyFont="1" applyFill="1"/>
    <xf numFmtId="0" fontId="40" fillId="0" borderId="2" xfId="0" applyFont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left" vertical="center"/>
    </xf>
    <xf numFmtId="49" fontId="20" fillId="5" borderId="1" xfId="0" applyNumberFormat="1" applyFont="1" applyFill="1" applyBorder="1" applyAlignment="1">
      <alignment horizontal="center" vertical="center"/>
    </xf>
    <xf numFmtId="0" fontId="29" fillId="5" borderId="0" xfId="0" applyFont="1" applyFill="1"/>
    <xf numFmtId="0" fontId="16" fillId="5" borderId="0" xfId="0" applyFont="1" applyFill="1"/>
    <xf numFmtId="49" fontId="25" fillId="5" borderId="2" xfId="1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left" vertical="center"/>
    </xf>
    <xf numFmtId="164" fontId="24" fillId="5" borderId="1" xfId="0" applyNumberFormat="1" applyFont="1" applyFill="1" applyBorder="1" applyAlignment="1">
      <alignment horizontal="center" vertical="center"/>
    </xf>
    <xf numFmtId="165" fontId="24" fillId="5" borderId="1" xfId="0" applyNumberFormat="1" applyFont="1" applyFill="1" applyBorder="1" applyAlignment="1">
      <alignment horizontal="left" vertical="center"/>
    </xf>
    <xf numFmtId="174" fontId="25" fillId="5" borderId="1" xfId="2" applyNumberFormat="1" applyFont="1" applyFill="1" applyBorder="1" applyAlignment="1">
      <alignment horizontal="left" vertical="center"/>
    </xf>
    <xf numFmtId="1" fontId="24" fillId="5" borderId="0" xfId="0" applyNumberFormat="1" applyFont="1" applyFill="1"/>
    <xf numFmtId="0" fontId="24" fillId="5" borderId="2" xfId="0" applyFont="1" applyFill="1" applyBorder="1" applyAlignment="1">
      <alignment horizontal="right" vertical="center"/>
    </xf>
    <xf numFmtId="44" fontId="25" fillId="5" borderId="1" xfId="2" applyFont="1" applyFill="1" applyBorder="1" applyAlignment="1">
      <alignment horizontal="left" vertical="center"/>
    </xf>
    <xf numFmtId="3" fontId="24" fillId="5" borderId="1" xfId="0" applyNumberFormat="1" applyFont="1" applyFill="1" applyBorder="1" applyAlignment="1">
      <alignment horizontal="right" vertical="center"/>
    </xf>
    <xf numFmtId="0" fontId="26" fillId="5" borderId="0" xfId="0" applyFont="1" applyFill="1"/>
    <xf numFmtId="168" fontId="26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vertical="center"/>
    </xf>
    <xf numFmtId="170" fontId="26" fillId="5" borderId="1" xfId="0" applyNumberFormat="1" applyFont="1" applyFill="1" applyBorder="1" applyAlignment="1">
      <alignment horizontal="right" vertical="center"/>
    </xf>
    <xf numFmtId="3" fontId="24" fillId="5" borderId="2" xfId="0" applyNumberFormat="1" applyFont="1" applyFill="1" applyBorder="1" applyAlignment="1">
      <alignment horizontal="right" vertical="center"/>
    </xf>
    <xf numFmtId="3" fontId="26" fillId="5" borderId="2" xfId="0" applyNumberFormat="1" applyFont="1" applyFill="1" applyBorder="1" applyAlignment="1">
      <alignment horizontal="right" vertical="center"/>
    </xf>
    <xf numFmtId="171" fontId="26" fillId="5" borderId="1" xfId="0" applyNumberFormat="1" applyFont="1" applyFill="1" applyBorder="1" applyAlignment="1">
      <alignment horizontal="right" vertical="center"/>
    </xf>
    <xf numFmtId="172" fontId="26" fillId="5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right" vertical="center"/>
    </xf>
    <xf numFmtId="44" fontId="19" fillId="0" borderId="1" xfId="2" applyFont="1" applyFill="1" applyBorder="1" applyAlignment="1">
      <alignment horizontal="left" vertical="center"/>
    </xf>
    <xf numFmtId="173" fontId="19" fillId="0" borderId="1" xfId="0" applyNumberFormat="1" applyFont="1" applyFill="1" applyBorder="1" applyAlignment="1">
      <alignment horizontal="right" vertical="center"/>
    </xf>
    <xf numFmtId="0" fontId="29" fillId="0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/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tabSelected="1" view="pageLayout" zoomScale="145" zoomScaleNormal="100" zoomScalePageLayoutView="145" workbookViewId="0">
      <selection activeCell="C1" sqref="C1"/>
    </sheetView>
  </sheetViews>
  <sheetFormatPr defaultColWidth="9.140625" defaultRowHeight="11.25" x14ac:dyDescent="0.2"/>
  <cols>
    <col min="1" max="1" width="5.7109375" style="1" customWidth="1"/>
    <col min="2" max="2" width="12.5703125" style="46" customWidth="1"/>
    <col min="3" max="3" width="9.7109375" style="109" customWidth="1"/>
    <col min="4" max="4" width="12.140625" style="46" customWidth="1"/>
    <col min="5" max="5" width="25" style="2" customWidth="1"/>
    <col min="6" max="6" width="12.140625" style="46" customWidth="1"/>
    <col min="7" max="7" width="7.42578125" style="46" customWidth="1"/>
    <col min="8" max="8" width="6.5703125" style="46" customWidth="1"/>
    <col min="9" max="9" width="7.5703125" style="46" customWidth="1"/>
    <col min="10" max="10" width="8.7109375" style="111" customWidth="1"/>
    <col min="11" max="11" width="1.140625" style="46" customWidth="1"/>
    <col min="12" max="12" width="8.7109375" style="46" customWidth="1"/>
    <col min="13" max="13" width="10.5703125" style="112" customWidth="1"/>
    <col min="14" max="14" width="7.85546875" style="46" customWidth="1"/>
    <col min="15" max="15" width="1.140625" style="46" customWidth="1"/>
    <col min="16" max="16" width="7.7109375" style="46" customWidth="1"/>
    <col min="17" max="17" width="11.140625" style="46" customWidth="1"/>
    <col min="18" max="18" width="9.42578125" style="46" customWidth="1"/>
    <col min="19" max="19" width="9.85546875" style="46" customWidth="1"/>
    <col min="20" max="20" width="1.140625" style="46" customWidth="1"/>
    <col min="21" max="23" width="6.85546875" style="46" customWidth="1"/>
    <col min="24" max="24" width="7" style="46" customWidth="1"/>
    <col min="25" max="25" width="1.140625" style="46" customWidth="1"/>
    <col min="26" max="26" width="9.5703125" style="46" customWidth="1"/>
    <col min="27" max="27" width="8" style="46" customWidth="1"/>
    <col min="28" max="28" width="8.140625" style="46" customWidth="1"/>
    <col min="29" max="29" width="8.28515625" style="46" customWidth="1"/>
    <col min="30" max="30" width="1.140625" style="46" customWidth="1"/>
    <col min="31" max="31" width="6.7109375" style="46" customWidth="1"/>
    <col min="32" max="32" width="6.140625" style="46" customWidth="1"/>
    <col min="33" max="33" width="8.7109375" style="46" customWidth="1"/>
    <col min="34" max="34" width="8.140625" style="46" customWidth="1"/>
    <col min="35" max="35" width="9.140625" style="46"/>
    <col min="36" max="36" width="1.140625" style="46" customWidth="1"/>
    <col min="37" max="37" width="14.42578125" style="46" customWidth="1"/>
    <col min="38" max="38" width="1.140625" style="46" customWidth="1"/>
    <col min="39" max="39" width="14.42578125" style="46" customWidth="1"/>
    <col min="40" max="40" width="15.28515625" style="46" customWidth="1"/>
    <col min="41" max="16384" width="9.140625" style="46"/>
  </cols>
  <sheetData>
    <row r="1" spans="1:40" s="1" customFormat="1" ht="9.75" x14ac:dyDescent="0.2">
      <c r="C1" s="361" t="s">
        <v>128</v>
      </c>
      <c r="E1" s="2"/>
      <c r="J1" s="3"/>
      <c r="K1" s="4"/>
      <c r="L1" s="357" t="s">
        <v>66</v>
      </c>
      <c r="M1" s="357"/>
      <c r="N1" s="357"/>
      <c r="O1" s="4"/>
      <c r="P1" s="358" t="s">
        <v>65</v>
      </c>
      <c r="Q1" s="359"/>
      <c r="R1" s="359"/>
      <c r="S1" s="360"/>
      <c r="T1" s="5"/>
      <c r="U1" s="358" t="s">
        <v>64</v>
      </c>
      <c r="V1" s="359"/>
      <c r="W1" s="359"/>
      <c r="X1" s="360"/>
      <c r="Y1" s="6"/>
      <c r="Z1" s="358" t="s">
        <v>63</v>
      </c>
      <c r="AA1" s="359"/>
      <c r="AB1" s="359"/>
      <c r="AC1" s="360"/>
      <c r="AD1" s="2"/>
      <c r="AE1" s="358" t="s">
        <v>62</v>
      </c>
      <c r="AF1" s="359"/>
      <c r="AG1" s="359"/>
      <c r="AH1" s="359"/>
      <c r="AI1" s="360"/>
      <c r="AJ1" s="2"/>
      <c r="AK1" s="7" t="s">
        <v>61</v>
      </c>
      <c r="AL1" s="2"/>
      <c r="AM1" s="355" t="s">
        <v>60</v>
      </c>
      <c r="AN1" s="356"/>
    </row>
    <row r="2" spans="1:40" s="1" customFormat="1" ht="33.75" customHeight="1" x14ac:dyDescent="0.2">
      <c r="A2" s="8" t="s">
        <v>59</v>
      </c>
      <c r="B2" s="9" t="s">
        <v>58</v>
      </c>
      <c r="C2" s="9" t="s">
        <v>80</v>
      </c>
      <c r="D2" s="8" t="s">
        <v>79</v>
      </c>
      <c r="E2" s="10" t="s">
        <v>57</v>
      </c>
      <c r="F2" s="8" t="s">
        <v>56</v>
      </c>
      <c r="G2" s="8" t="s">
        <v>55</v>
      </c>
      <c r="H2" s="8" t="s">
        <v>54</v>
      </c>
      <c r="I2" s="8" t="s">
        <v>53</v>
      </c>
      <c r="J2" s="11" t="s">
        <v>102</v>
      </c>
      <c r="K2" s="4"/>
      <c r="L2" s="8" t="s">
        <v>52</v>
      </c>
      <c r="M2" s="12" t="s">
        <v>103</v>
      </c>
      <c r="N2" s="13" t="s">
        <v>51</v>
      </c>
      <c r="O2" s="4"/>
      <c r="P2" s="8" t="s">
        <v>50</v>
      </c>
      <c r="Q2" s="8" t="s">
        <v>104</v>
      </c>
      <c r="R2" s="8" t="s">
        <v>49</v>
      </c>
      <c r="S2" s="8" t="s">
        <v>48</v>
      </c>
      <c r="T2" s="2"/>
      <c r="U2" s="10" t="s">
        <v>47</v>
      </c>
      <c r="V2" s="10" t="s">
        <v>46</v>
      </c>
      <c r="W2" s="10" t="s">
        <v>45</v>
      </c>
      <c r="X2" s="10" t="s">
        <v>44</v>
      </c>
      <c r="Y2" s="2"/>
      <c r="Z2" s="10" t="s">
        <v>43</v>
      </c>
      <c r="AA2" s="14" t="s">
        <v>42</v>
      </c>
      <c r="AB2" s="15" t="s">
        <v>41</v>
      </c>
      <c r="AC2" s="15" t="s">
        <v>40</v>
      </c>
      <c r="AD2" s="2"/>
      <c r="AE2" s="16" t="s">
        <v>39</v>
      </c>
      <c r="AF2" s="10" t="s">
        <v>38</v>
      </c>
      <c r="AG2" s="16" t="s">
        <v>37</v>
      </c>
      <c r="AH2" s="16" t="s">
        <v>36</v>
      </c>
      <c r="AI2" s="16" t="s">
        <v>35</v>
      </c>
      <c r="AJ2" s="2"/>
      <c r="AK2" s="17" t="s">
        <v>34</v>
      </c>
      <c r="AL2" s="18"/>
      <c r="AM2" s="16" t="s">
        <v>33</v>
      </c>
      <c r="AN2" s="16" t="s">
        <v>32</v>
      </c>
    </row>
    <row r="3" spans="1:40" s="284" customFormat="1" x14ac:dyDescent="0.2">
      <c r="A3" s="268">
        <v>7</v>
      </c>
      <c r="B3" s="269">
        <v>10211040000</v>
      </c>
      <c r="C3" s="270"/>
      <c r="D3" s="271" t="s">
        <v>71</v>
      </c>
      <c r="E3" s="23" t="s">
        <v>84</v>
      </c>
      <c r="F3" s="50" t="s">
        <v>82</v>
      </c>
      <c r="G3" s="272">
        <v>100</v>
      </c>
      <c r="H3" s="273" t="s">
        <v>5</v>
      </c>
      <c r="I3" s="274">
        <v>2.3599999999999999E-2</v>
      </c>
      <c r="J3" s="167">
        <v>0.62</v>
      </c>
      <c r="K3" s="275"/>
      <c r="L3" s="289">
        <v>250</v>
      </c>
      <c r="M3" s="277">
        <f t="shared" ref="M3:M13" si="0">J3*L3</f>
        <v>155</v>
      </c>
      <c r="N3" s="278">
        <v>6.35</v>
      </c>
      <c r="O3" s="275"/>
      <c r="P3" s="254">
        <v>7500</v>
      </c>
      <c r="Q3" s="290">
        <f t="shared" ref="Q3:Q13" si="1">J3*P3</f>
        <v>4650</v>
      </c>
      <c r="R3" s="278">
        <f t="shared" ref="R3:R13" si="2">N3*AG3+AI3</f>
        <v>210.5</v>
      </c>
      <c r="S3" s="280">
        <v>1.93</v>
      </c>
      <c r="T3" s="233"/>
      <c r="U3" s="230">
        <v>18</v>
      </c>
      <c r="V3" s="230">
        <v>8</v>
      </c>
      <c r="W3" s="230">
        <v>22.5</v>
      </c>
      <c r="X3" s="281">
        <f t="shared" ref="X3:X13" si="3">_xlfn.FLOOR.MATH((U3*V3*W3)/1000,0.05,0)</f>
        <v>3.2</v>
      </c>
      <c r="Y3" s="233"/>
      <c r="Z3" s="231" t="s">
        <v>3</v>
      </c>
      <c r="AA3" s="232">
        <v>330</v>
      </c>
      <c r="AB3" s="232">
        <v>370</v>
      </c>
      <c r="AC3" s="232">
        <v>340</v>
      </c>
      <c r="AD3" s="233"/>
      <c r="AE3" s="254"/>
      <c r="AF3" s="253"/>
      <c r="AG3" s="253">
        <f>P3/L3</f>
        <v>30</v>
      </c>
      <c r="AH3" s="236">
        <v>15</v>
      </c>
      <c r="AI3" s="237">
        <v>20</v>
      </c>
      <c r="AJ3" s="233"/>
      <c r="AK3" s="291">
        <v>5901508812339</v>
      </c>
      <c r="AL3" s="233"/>
      <c r="AM3" s="292">
        <v>590150880233</v>
      </c>
      <c r="AN3" s="293">
        <v>590150881287</v>
      </c>
    </row>
    <row r="4" spans="1:40" x14ac:dyDescent="0.2">
      <c r="A4" s="255">
        <v>7</v>
      </c>
      <c r="B4" s="20">
        <v>10411040000</v>
      </c>
      <c r="C4" s="21"/>
      <c r="D4" s="22" t="s">
        <v>70</v>
      </c>
      <c r="E4" s="23" t="s">
        <v>84</v>
      </c>
      <c r="F4" s="19" t="s">
        <v>82</v>
      </c>
      <c r="G4" s="24">
        <v>100</v>
      </c>
      <c r="H4" s="25" t="s">
        <v>5</v>
      </c>
      <c r="I4" s="26">
        <v>4.0300000000000002E-2</v>
      </c>
      <c r="J4" s="27">
        <v>0.79</v>
      </c>
      <c r="K4" s="287"/>
      <c r="L4" s="72">
        <v>250</v>
      </c>
      <c r="M4" s="30">
        <f t="shared" si="0"/>
        <v>197.5</v>
      </c>
      <c r="N4" s="31">
        <v>10.4</v>
      </c>
      <c r="O4" s="287"/>
      <c r="P4" s="32">
        <v>7500</v>
      </c>
      <c r="Q4" s="73">
        <f t="shared" si="1"/>
        <v>5925</v>
      </c>
      <c r="R4" s="31">
        <f t="shared" si="2"/>
        <v>332</v>
      </c>
      <c r="S4" s="34">
        <v>2.1</v>
      </c>
      <c r="T4" s="288"/>
      <c r="U4" s="36">
        <v>24</v>
      </c>
      <c r="V4" s="36">
        <v>10</v>
      </c>
      <c r="W4" s="36">
        <v>32</v>
      </c>
      <c r="X4" s="37">
        <f t="shared" si="3"/>
        <v>7.65</v>
      </c>
      <c r="Y4" s="288"/>
      <c r="Z4" s="38" t="s">
        <v>4</v>
      </c>
      <c r="AA4" s="39">
        <v>400</v>
      </c>
      <c r="AB4" s="39">
        <v>550</v>
      </c>
      <c r="AC4" s="39">
        <v>245</v>
      </c>
      <c r="AD4" s="288"/>
      <c r="AE4" s="74"/>
      <c r="AF4" s="75"/>
      <c r="AG4" s="75">
        <f>P4/L4</f>
        <v>30</v>
      </c>
      <c r="AH4" s="41">
        <v>15</v>
      </c>
      <c r="AI4" s="42">
        <v>20</v>
      </c>
      <c r="AJ4" s="288"/>
      <c r="AK4" s="43">
        <v>5901508810021</v>
      </c>
      <c r="AL4" s="288"/>
      <c r="AM4" s="44">
        <v>5901508800022</v>
      </c>
      <c r="AN4" s="45">
        <v>590150880288</v>
      </c>
    </row>
    <row r="5" spans="1:40" x14ac:dyDescent="0.2">
      <c r="A5" s="255">
        <v>7</v>
      </c>
      <c r="B5" s="185" t="s">
        <v>69</v>
      </c>
      <c r="C5" s="186" t="s">
        <v>68</v>
      </c>
      <c r="D5" s="140" t="s">
        <v>70</v>
      </c>
      <c r="E5" s="264" t="s">
        <v>84</v>
      </c>
      <c r="F5" s="141" t="s">
        <v>82</v>
      </c>
      <c r="G5" s="142">
        <v>90</v>
      </c>
      <c r="H5" s="143" t="s">
        <v>5</v>
      </c>
      <c r="I5" s="266"/>
      <c r="J5" s="262">
        <v>0.35</v>
      </c>
      <c r="K5" s="121"/>
      <c r="L5" s="145">
        <v>250</v>
      </c>
      <c r="M5" s="144">
        <f t="shared" si="0"/>
        <v>87.5</v>
      </c>
      <c r="N5" s="146">
        <v>10.4</v>
      </c>
      <c r="O5" s="121"/>
      <c r="P5" s="147">
        <v>11250</v>
      </c>
      <c r="Q5" s="148">
        <f t="shared" si="1"/>
        <v>3937.4999999999995</v>
      </c>
      <c r="R5" s="278">
        <f t="shared" si="2"/>
        <v>488</v>
      </c>
      <c r="S5" s="294">
        <v>2.19</v>
      </c>
      <c r="T5" s="127"/>
      <c r="U5" s="150"/>
      <c r="V5" s="150"/>
      <c r="W5" s="150"/>
      <c r="X5" s="151"/>
      <c r="Y5" s="127"/>
      <c r="Z5" s="152"/>
      <c r="AA5" s="153"/>
      <c r="AB5" s="153"/>
      <c r="AC5" s="153"/>
      <c r="AD5" s="127"/>
      <c r="AE5" s="154"/>
      <c r="AF5" s="155"/>
      <c r="AG5" s="253">
        <f>P5/L5</f>
        <v>45</v>
      </c>
      <c r="AH5" s="156">
        <v>15</v>
      </c>
      <c r="AI5" s="157">
        <v>20</v>
      </c>
      <c r="AJ5" s="35"/>
      <c r="AK5" s="69"/>
      <c r="AL5" s="35"/>
      <c r="AM5" s="70"/>
      <c r="AN5" s="71"/>
    </row>
    <row r="6" spans="1:40" x14ac:dyDescent="0.2">
      <c r="A6" s="255">
        <v>7</v>
      </c>
      <c r="B6" s="115">
        <v>10611040000</v>
      </c>
      <c r="C6" s="184" t="s">
        <v>68</v>
      </c>
      <c r="D6" s="116" t="s">
        <v>72</v>
      </c>
      <c r="E6" s="264" t="s">
        <v>84</v>
      </c>
      <c r="F6" s="117" t="s">
        <v>82</v>
      </c>
      <c r="G6" s="118">
        <v>100</v>
      </c>
      <c r="H6" s="114" t="s">
        <v>5</v>
      </c>
      <c r="I6" s="119">
        <v>0.04</v>
      </c>
      <c r="J6" s="261">
        <v>0.83</v>
      </c>
      <c r="K6" s="121"/>
      <c r="L6" s="158">
        <v>250</v>
      </c>
      <c r="M6" s="120">
        <f t="shared" si="0"/>
        <v>207.5</v>
      </c>
      <c r="N6" s="123">
        <v>10.55</v>
      </c>
      <c r="O6" s="121"/>
      <c r="P6" s="124">
        <v>6000</v>
      </c>
      <c r="Q6" s="267">
        <f t="shared" si="1"/>
        <v>4980</v>
      </c>
      <c r="R6" s="123">
        <f t="shared" si="2"/>
        <v>273.20000000000005</v>
      </c>
      <c r="S6" s="126">
        <v>1.77</v>
      </c>
      <c r="T6" s="127"/>
      <c r="U6" s="128">
        <v>24</v>
      </c>
      <c r="V6" s="128">
        <v>10</v>
      </c>
      <c r="W6" s="128">
        <v>36</v>
      </c>
      <c r="X6" s="129">
        <f t="shared" si="3"/>
        <v>8.6</v>
      </c>
      <c r="Y6" s="127"/>
      <c r="Z6" s="130" t="s">
        <v>4</v>
      </c>
      <c r="AA6" s="131">
        <v>400</v>
      </c>
      <c r="AB6" s="131">
        <v>550</v>
      </c>
      <c r="AC6" s="131">
        <v>245</v>
      </c>
      <c r="AD6" s="127"/>
      <c r="AE6" s="159"/>
      <c r="AF6" s="160"/>
      <c r="AG6" s="160">
        <f t="shared" ref="AG3:AG13" si="4">P6/L6</f>
        <v>24</v>
      </c>
      <c r="AH6" s="133">
        <v>15</v>
      </c>
      <c r="AI6" s="134">
        <v>20</v>
      </c>
      <c r="AJ6" s="35"/>
      <c r="AK6" s="40">
        <v>5901508810045</v>
      </c>
      <c r="AL6" s="35"/>
      <c r="AM6" s="76">
        <v>5901508800046</v>
      </c>
      <c r="AN6" s="77">
        <v>590150881290</v>
      </c>
    </row>
    <row r="7" spans="1:40" x14ac:dyDescent="0.2">
      <c r="A7" s="255">
        <v>7</v>
      </c>
      <c r="B7" s="47">
        <v>10811040000</v>
      </c>
      <c r="C7" s="48"/>
      <c r="D7" s="49" t="s">
        <v>73</v>
      </c>
      <c r="E7" s="23" t="s">
        <v>84</v>
      </c>
      <c r="F7" s="50" t="s">
        <v>82</v>
      </c>
      <c r="G7" s="51">
        <v>100</v>
      </c>
      <c r="H7" s="52" t="s">
        <v>5</v>
      </c>
      <c r="I7" s="53">
        <v>5.2900000000000003E-2</v>
      </c>
      <c r="J7" s="54">
        <v>1.1200000000000001</v>
      </c>
      <c r="K7" s="28"/>
      <c r="L7" s="55">
        <v>100</v>
      </c>
      <c r="M7" s="56">
        <f t="shared" si="0"/>
        <v>112.00000000000001</v>
      </c>
      <c r="N7" s="57">
        <v>5.7</v>
      </c>
      <c r="O7" s="28"/>
      <c r="P7" s="58">
        <v>4600</v>
      </c>
      <c r="Q7" s="59">
        <f t="shared" si="1"/>
        <v>5152.0000000000009</v>
      </c>
      <c r="R7" s="57">
        <f t="shared" si="2"/>
        <v>282.2</v>
      </c>
      <c r="S7" s="60">
        <v>2.08</v>
      </c>
      <c r="T7" s="35"/>
      <c r="U7" s="61">
        <v>30.5</v>
      </c>
      <c r="V7" s="61">
        <v>17</v>
      </c>
      <c r="W7" s="61">
        <v>34</v>
      </c>
      <c r="X7" s="62">
        <f t="shared" si="3"/>
        <v>17.600000000000001</v>
      </c>
      <c r="Y7" s="35"/>
      <c r="Z7" s="63" t="s">
        <v>2</v>
      </c>
      <c r="AA7" s="64">
        <v>310</v>
      </c>
      <c r="AB7" s="64">
        <v>440</v>
      </c>
      <c r="AC7" s="64">
        <v>225</v>
      </c>
      <c r="AD7" s="35"/>
      <c r="AE7" s="65"/>
      <c r="AF7" s="66"/>
      <c r="AG7" s="66">
        <f t="shared" si="4"/>
        <v>46</v>
      </c>
      <c r="AH7" s="67">
        <v>15</v>
      </c>
      <c r="AI7" s="68">
        <v>20</v>
      </c>
      <c r="AJ7" s="35"/>
      <c r="AK7" s="78">
        <v>5901508810069</v>
      </c>
      <c r="AL7" s="35"/>
      <c r="AM7" s="79">
        <v>5901508800060</v>
      </c>
      <c r="AN7" s="80">
        <v>590150880208</v>
      </c>
    </row>
    <row r="8" spans="1:40" x14ac:dyDescent="0.2">
      <c r="A8" s="255">
        <v>7</v>
      </c>
      <c r="B8" s="20">
        <v>11011040000</v>
      </c>
      <c r="C8" s="21"/>
      <c r="D8" s="22" t="s">
        <v>74</v>
      </c>
      <c r="E8" s="23" t="s">
        <v>84</v>
      </c>
      <c r="F8" s="19" t="s">
        <v>82</v>
      </c>
      <c r="G8" s="24">
        <v>100</v>
      </c>
      <c r="H8" s="25" t="s">
        <v>5</v>
      </c>
      <c r="I8" s="26">
        <v>6.3500000000000001E-2</v>
      </c>
      <c r="J8" s="27">
        <v>1.27</v>
      </c>
      <c r="K8" s="28"/>
      <c r="L8" s="72">
        <v>100</v>
      </c>
      <c r="M8" s="30">
        <f t="shared" si="0"/>
        <v>127</v>
      </c>
      <c r="N8" s="31">
        <v>6.8</v>
      </c>
      <c r="O8" s="28"/>
      <c r="P8" s="32">
        <v>4200</v>
      </c>
      <c r="Q8" s="73">
        <f t="shared" si="1"/>
        <v>5334</v>
      </c>
      <c r="R8" s="31">
        <f t="shared" si="2"/>
        <v>305.59999999999997</v>
      </c>
      <c r="S8" s="34">
        <v>2.08</v>
      </c>
      <c r="T8" s="35"/>
      <c r="U8" s="36">
        <v>30.5</v>
      </c>
      <c r="V8" s="36">
        <v>17</v>
      </c>
      <c r="W8" s="36">
        <v>42.5</v>
      </c>
      <c r="X8" s="37">
        <f t="shared" si="3"/>
        <v>22</v>
      </c>
      <c r="Y8" s="35"/>
      <c r="Z8" s="38" t="s">
        <v>0</v>
      </c>
      <c r="AA8" s="39">
        <v>310</v>
      </c>
      <c r="AB8" s="39">
        <v>540</v>
      </c>
      <c r="AC8" s="39">
        <v>225</v>
      </c>
      <c r="AD8" s="35"/>
      <c r="AE8" s="74"/>
      <c r="AF8" s="75"/>
      <c r="AG8" s="75">
        <f t="shared" si="4"/>
        <v>42</v>
      </c>
      <c r="AH8" s="41">
        <v>15</v>
      </c>
      <c r="AI8" s="42">
        <v>20</v>
      </c>
      <c r="AJ8" s="35"/>
      <c r="AK8" s="40">
        <v>5901508810083</v>
      </c>
      <c r="AL8" s="35"/>
      <c r="AM8" s="76">
        <v>5901508800084</v>
      </c>
      <c r="AN8" s="77">
        <v>590150880292</v>
      </c>
    </row>
    <row r="9" spans="1:40" x14ac:dyDescent="0.2">
      <c r="A9" s="255">
        <v>7</v>
      </c>
      <c r="B9" s="47">
        <v>11811040000</v>
      </c>
      <c r="C9" s="48"/>
      <c r="D9" s="49" t="s">
        <v>77</v>
      </c>
      <c r="E9" s="23" t="s">
        <v>84</v>
      </c>
      <c r="F9" s="50" t="s">
        <v>82</v>
      </c>
      <c r="G9" s="51">
        <v>100</v>
      </c>
      <c r="H9" s="52" t="s">
        <v>5</v>
      </c>
      <c r="I9" s="53">
        <v>5.9200000000000003E-2</v>
      </c>
      <c r="J9" s="54">
        <v>1.24</v>
      </c>
      <c r="K9" s="28"/>
      <c r="L9" s="55">
        <v>100</v>
      </c>
      <c r="M9" s="56">
        <f>J9*L9</f>
        <v>124</v>
      </c>
      <c r="N9" s="57">
        <v>6.3</v>
      </c>
      <c r="O9" s="28"/>
      <c r="P9" s="58">
        <v>2800</v>
      </c>
      <c r="Q9" s="59">
        <f>J9*P9</f>
        <v>3472</v>
      </c>
      <c r="R9" s="57">
        <f>N9*AG9+AI9</f>
        <v>196.4</v>
      </c>
      <c r="S9" s="60">
        <v>1.78</v>
      </c>
      <c r="T9" s="35"/>
      <c r="U9" s="61">
        <v>34</v>
      </c>
      <c r="V9" s="61">
        <v>20</v>
      </c>
      <c r="W9" s="61">
        <v>33</v>
      </c>
      <c r="X9" s="62">
        <f>_xlfn.FLOOR.MATH((U9*V9*W9)/1000,0.05,0)</f>
        <v>22.400000000000002</v>
      </c>
      <c r="Y9" s="35"/>
      <c r="Z9" s="63" t="s">
        <v>28</v>
      </c>
      <c r="AA9" s="64">
        <v>345</v>
      </c>
      <c r="AB9" s="64">
        <v>440</v>
      </c>
      <c r="AC9" s="64">
        <v>230</v>
      </c>
      <c r="AD9" s="35"/>
      <c r="AE9" s="65"/>
      <c r="AF9" s="66"/>
      <c r="AG9" s="66">
        <f>P9/L9</f>
        <v>28</v>
      </c>
      <c r="AH9" s="67">
        <v>15</v>
      </c>
      <c r="AI9" s="68">
        <v>20</v>
      </c>
      <c r="AJ9" s="35"/>
      <c r="AK9" s="78">
        <v>5901508811486</v>
      </c>
      <c r="AL9" s="35"/>
      <c r="AM9" s="79">
        <v>590150880276</v>
      </c>
      <c r="AN9" s="80">
        <v>590150881352</v>
      </c>
    </row>
    <row r="10" spans="1:40" x14ac:dyDescent="0.2">
      <c r="A10" s="255">
        <v>7</v>
      </c>
      <c r="B10" s="20">
        <v>12411040000</v>
      </c>
      <c r="C10" s="21"/>
      <c r="D10" s="22" t="s">
        <v>67</v>
      </c>
      <c r="E10" s="23" t="s">
        <v>84</v>
      </c>
      <c r="F10" s="50" t="s">
        <v>82</v>
      </c>
      <c r="G10" s="24">
        <v>100</v>
      </c>
      <c r="H10" s="25" t="s">
        <v>5</v>
      </c>
      <c r="I10" s="26">
        <v>7.1099999999999997E-2</v>
      </c>
      <c r="J10" s="27">
        <v>1.41</v>
      </c>
      <c r="K10" s="28"/>
      <c r="L10" s="72">
        <v>100</v>
      </c>
      <c r="M10" s="30">
        <f>J10*L10</f>
        <v>141</v>
      </c>
      <c r="N10" s="31">
        <v>7.6</v>
      </c>
      <c r="O10" s="28"/>
      <c r="P10" s="32">
        <v>3000</v>
      </c>
      <c r="Q10" s="73">
        <f>J10*P10</f>
        <v>4230</v>
      </c>
      <c r="R10" s="31">
        <f>N10*AG10+AI10</f>
        <v>248</v>
      </c>
      <c r="S10" s="34">
        <v>2.0099999999999998</v>
      </c>
      <c r="T10" s="35"/>
      <c r="U10" s="36">
        <v>35</v>
      </c>
      <c r="V10" s="36">
        <v>18</v>
      </c>
      <c r="W10" s="36">
        <v>44</v>
      </c>
      <c r="X10" s="37">
        <f>_xlfn.FLOOR.MATH((U10*V10*W10)/1000,0.05,0)</f>
        <v>27.700000000000003</v>
      </c>
      <c r="Y10" s="35"/>
      <c r="Z10" s="38" t="s">
        <v>31</v>
      </c>
      <c r="AA10" s="39">
        <v>355</v>
      </c>
      <c r="AB10" s="39">
        <v>550</v>
      </c>
      <c r="AC10" s="39">
        <v>225</v>
      </c>
      <c r="AD10" s="35"/>
      <c r="AE10" s="83"/>
      <c r="AF10" s="84"/>
      <c r="AG10" s="84">
        <f>P10/L10</f>
        <v>30</v>
      </c>
      <c r="AH10" s="41">
        <v>15</v>
      </c>
      <c r="AI10" s="42">
        <v>20</v>
      </c>
      <c r="AJ10" s="35"/>
      <c r="AK10" s="85">
        <v>5901508810120</v>
      </c>
      <c r="AL10" s="35"/>
      <c r="AM10" s="86">
        <v>5901508800121</v>
      </c>
      <c r="AN10" s="87">
        <v>590150881350</v>
      </c>
    </row>
    <row r="11" spans="1:40" s="284" customFormat="1" x14ac:dyDescent="0.2">
      <c r="A11" s="268">
        <v>7</v>
      </c>
      <c r="B11" s="269">
        <v>32011040000</v>
      </c>
      <c r="C11" s="270"/>
      <c r="D11" s="271" t="s">
        <v>78</v>
      </c>
      <c r="E11" s="23" t="s">
        <v>84</v>
      </c>
      <c r="F11" s="50" t="s">
        <v>82</v>
      </c>
      <c r="G11" s="272">
        <v>100</v>
      </c>
      <c r="H11" s="273" t="s">
        <v>5</v>
      </c>
      <c r="I11" s="274">
        <v>8.2799999999999999E-2</v>
      </c>
      <c r="J11" s="167">
        <v>2.84</v>
      </c>
      <c r="K11" s="275"/>
      <c r="L11" s="276">
        <v>100</v>
      </c>
      <c r="M11" s="277">
        <f>J11*L11</f>
        <v>284</v>
      </c>
      <c r="N11" s="278">
        <v>8.8000000000000007</v>
      </c>
      <c r="O11" s="275"/>
      <c r="P11" s="254">
        <v>2000</v>
      </c>
      <c r="Q11" s="279">
        <f>J11*P11</f>
        <v>5680</v>
      </c>
      <c r="R11" s="278">
        <f>N11*AG11+AI11</f>
        <v>196</v>
      </c>
      <c r="S11" s="280">
        <v>1.6</v>
      </c>
      <c r="T11" s="233"/>
      <c r="U11" s="230">
        <v>36</v>
      </c>
      <c r="V11" s="230">
        <v>33</v>
      </c>
      <c r="W11" s="230">
        <v>32</v>
      </c>
      <c r="X11" s="281">
        <f>_xlfn.FLOOR.MATH((U11*V11*W11)/1000,0.05,0)</f>
        <v>38</v>
      </c>
      <c r="Y11" s="233"/>
      <c r="Z11" s="231" t="s">
        <v>27</v>
      </c>
      <c r="AA11" s="232">
        <v>280</v>
      </c>
      <c r="AB11" s="232">
        <v>450</v>
      </c>
      <c r="AC11" s="232">
        <v>365</v>
      </c>
      <c r="AD11" s="233"/>
      <c r="AE11" s="282"/>
      <c r="AF11" s="283"/>
      <c r="AG11" s="283">
        <f>P11/L11</f>
        <v>20</v>
      </c>
      <c r="AH11" s="236">
        <v>15</v>
      </c>
      <c r="AI11" s="237">
        <v>20</v>
      </c>
      <c r="AJ11" s="233"/>
      <c r="AK11" s="253">
        <v>5901508811516</v>
      </c>
      <c r="AL11" s="233"/>
      <c r="AM11" s="138">
        <v>590150880325</v>
      </c>
      <c r="AN11" s="139">
        <v>590150880352</v>
      </c>
    </row>
    <row r="12" spans="1:40" x14ac:dyDescent="0.2">
      <c r="A12" s="255">
        <v>7</v>
      </c>
      <c r="B12" s="20">
        <v>11211040000</v>
      </c>
      <c r="C12" s="21"/>
      <c r="D12" s="22" t="s">
        <v>75</v>
      </c>
      <c r="E12" s="23" t="s">
        <v>84</v>
      </c>
      <c r="F12" s="19" t="s">
        <v>82</v>
      </c>
      <c r="G12" s="24">
        <v>100</v>
      </c>
      <c r="H12" s="25" t="s">
        <v>5</v>
      </c>
      <c r="I12" s="26">
        <v>7.1400000000000005E-2</v>
      </c>
      <c r="J12" s="27">
        <v>1.44</v>
      </c>
      <c r="K12" s="287"/>
      <c r="L12" s="72">
        <v>100</v>
      </c>
      <c r="M12" s="30">
        <f t="shared" si="0"/>
        <v>144</v>
      </c>
      <c r="N12" s="31">
        <v>7.6</v>
      </c>
      <c r="O12" s="287"/>
      <c r="P12" s="32">
        <v>2800</v>
      </c>
      <c r="Q12" s="73">
        <f t="shared" si="1"/>
        <v>4032</v>
      </c>
      <c r="R12" s="31">
        <f t="shared" si="2"/>
        <v>232.79999999999998</v>
      </c>
      <c r="S12" s="34">
        <v>2.06</v>
      </c>
      <c r="T12" s="288"/>
      <c r="U12" s="36">
        <v>40</v>
      </c>
      <c r="V12" s="36">
        <v>18</v>
      </c>
      <c r="W12" s="36">
        <v>39</v>
      </c>
      <c r="X12" s="37">
        <f t="shared" si="3"/>
        <v>28.05</v>
      </c>
      <c r="Y12" s="288"/>
      <c r="Z12" s="38" t="s">
        <v>30</v>
      </c>
      <c r="AA12" s="39">
        <v>405</v>
      </c>
      <c r="AB12" s="39">
        <v>490</v>
      </c>
      <c r="AC12" s="39">
        <v>225</v>
      </c>
      <c r="AD12" s="288"/>
      <c r="AE12" s="74"/>
      <c r="AF12" s="75"/>
      <c r="AG12" s="75">
        <f t="shared" si="4"/>
        <v>28</v>
      </c>
      <c r="AH12" s="41">
        <v>15</v>
      </c>
      <c r="AI12" s="42">
        <v>20</v>
      </c>
      <c r="AJ12" s="288"/>
      <c r="AK12" s="40">
        <v>5901508810144</v>
      </c>
      <c r="AL12" s="288"/>
      <c r="AM12" s="76">
        <v>5901508800145</v>
      </c>
      <c r="AN12" s="77">
        <v>590150880209</v>
      </c>
    </row>
    <row r="13" spans="1:40" s="284" customFormat="1" x14ac:dyDescent="0.2">
      <c r="A13" s="268">
        <v>7</v>
      </c>
      <c r="B13" s="269">
        <v>11411040000</v>
      </c>
      <c r="C13" s="270"/>
      <c r="D13" s="271" t="s">
        <v>76</v>
      </c>
      <c r="E13" s="23" t="s">
        <v>84</v>
      </c>
      <c r="F13" s="50" t="s">
        <v>82</v>
      </c>
      <c r="G13" s="272">
        <v>100</v>
      </c>
      <c r="H13" s="273" t="s">
        <v>5</v>
      </c>
      <c r="I13" s="274">
        <v>8.0399999999999999E-2</v>
      </c>
      <c r="J13" s="167">
        <v>1.64</v>
      </c>
      <c r="K13" s="275"/>
      <c r="L13" s="285">
        <v>100</v>
      </c>
      <c r="M13" s="277">
        <f t="shared" si="0"/>
        <v>164</v>
      </c>
      <c r="N13" s="278">
        <v>8.6999999999999993</v>
      </c>
      <c r="O13" s="275"/>
      <c r="P13" s="254">
        <v>2100</v>
      </c>
      <c r="Q13" s="286">
        <f t="shared" si="1"/>
        <v>3444</v>
      </c>
      <c r="R13" s="278">
        <f t="shared" si="2"/>
        <v>202.7</v>
      </c>
      <c r="S13" s="280">
        <v>1.94</v>
      </c>
      <c r="T13" s="233"/>
      <c r="U13" s="230">
        <v>50</v>
      </c>
      <c r="V13" s="230">
        <v>18</v>
      </c>
      <c r="W13" s="230">
        <v>39</v>
      </c>
      <c r="X13" s="281">
        <f t="shared" si="3"/>
        <v>35.1</v>
      </c>
      <c r="Y13" s="233"/>
      <c r="Z13" s="231" t="s">
        <v>29</v>
      </c>
      <c r="AA13" s="232">
        <v>505</v>
      </c>
      <c r="AB13" s="232">
        <v>490</v>
      </c>
      <c r="AC13" s="232">
        <v>225</v>
      </c>
      <c r="AD13" s="233"/>
      <c r="AE13" s="234"/>
      <c r="AF13" s="235"/>
      <c r="AG13" s="235">
        <f t="shared" si="4"/>
        <v>21</v>
      </c>
      <c r="AH13" s="236">
        <v>15</v>
      </c>
      <c r="AI13" s="237">
        <v>20</v>
      </c>
      <c r="AJ13" s="233"/>
      <c r="AK13" s="238">
        <v>5901508810168</v>
      </c>
      <c r="AL13" s="233"/>
      <c r="AM13" s="239">
        <v>5901508800169</v>
      </c>
      <c r="AN13" s="240">
        <v>590150880210</v>
      </c>
    </row>
    <row r="14" spans="1:40" ht="5.85" customHeight="1" x14ac:dyDescent="0.2">
      <c r="A14" s="256"/>
      <c r="B14" s="108"/>
      <c r="I14" s="110"/>
      <c r="AM14" s="113"/>
      <c r="AN14" s="113"/>
    </row>
    <row r="15" spans="1:40" x14ac:dyDescent="0.2">
      <c r="A15" s="257" t="s">
        <v>26</v>
      </c>
      <c r="B15" s="20">
        <v>10232030000</v>
      </c>
      <c r="C15" s="21"/>
      <c r="D15" s="22" t="s">
        <v>71</v>
      </c>
      <c r="E15" s="161" t="s">
        <v>85</v>
      </c>
      <c r="F15" s="19" t="s">
        <v>100</v>
      </c>
      <c r="G15" s="24">
        <v>90</v>
      </c>
      <c r="H15" s="25" t="s">
        <v>1</v>
      </c>
      <c r="I15" s="26">
        <v>2.1700000000000001E-2</v>
      </c>
      <c r="J15" s="27">
        <v>0.54</v>
      </c>
      <c r="K15" s="28"/>
      <c r="L15" s="29">
        <v>250</v>
      </c>
      <c r="M15" s="30">
        <f t="shared" ref="M15:M25" si="5">J15*L15</f>
        <v>135</v>
      </c>
      <c r="N15" s="31">
        <v>5.85</v>
      </c>
      <c r="O15" s="28"/>
      <c r="P15" s="32">
        <v>7500</v>
      </c>
      <c r="Q15" s="33">
        <f t="shared" ref="Q15:Q25" si="6">J15*P15</f>
        <v>4050.0000000000005</v>
      </c>
      <c r="R15" s="31">
        <f t="shared" ref="R15:R25" si="7">N15*AG15+AI15</f>
        <v>195.5</v>
      </c>
      <c r="S15" s="34">
        <v>1.93</v>
      </c>
      <c r="T15" s="35"/>
      <c r="U15" s="36">
        <v>18</v>
      </c>
      <c r="V15" s="36">
        <v>8</v>
      </c>
      <c r="W15" s="36">
        <v>22.5</v>
      </c>
      <c r="X15" s="37">
        <f t="shared" ref="X15:X25" si="8">_xlfn.FLOOR.MATH((U15*V15*W15)/1000,0.05,0)</f>
        <v>3.2</v>
      </c>
      <c r="Y15" s="35"/>
      <c r="Z15" s="38" t="s">
        <v>3</v>
      </c>
      <c r="AA15" s="39">
        <v>330</v>
      </c>
      <c r="AB15" s="39">
        <v>370</v>
      </c>
      <c r="AC15" s="39">
        <v>340</v>
      </c>
      <c r="AD15" s="35"/>
      <c r="AE15" s="32"/>
      <c r="AF15" s="40"/>
      <c r="AG15" s="40">
        <f t="shared" ref="AG15:AG25" si="9">P15/L15</f>
        <v>30</v>
      </c>
      <c r="AH15" s="41">
        <v>15</v>
      </c>
      <c r="AI15" s="42">
        <v>20</v>
      </c>
      <c r="AJ15" s="35"/>
      <c r="AK15" s="40">
        <v>5901508812414</v>
      </c>
      <c r="AL15" s="35"/>
      <c r="AM15" s="76">
        <v>590150880241</v>
      </c>
      <c r="AN15" s="77">
        <v>590150881288</v>
      </c>
    </row>
    <row r="16" spans="1:40" x14ac:dyDescent="0.2">
      <c r="A16" s="257" t="s">
        <v>26</v>
      </c>
      <c r="B16" s="47">
        <v>10432030000</v>
      </c>
      <c r="C16" s="48"/>
      <c r="D16" s="49" t="s">
        <v>70</v>
      </c>
      <c r="E16" s="161" t="s">
        <v>85</v>
      </c>
      <c r="F16" s="50" t="s">
        <v>100</v>
      </c>
      <c r="G16" s="51">
        <v>90</v>
      </c>
      <c r="H16" s="52" t="s">
        <v>1</v>
      </c>
      <c r="I16" s="53">
        <v>3.5200000000000002E-2</v>
      </c>
      <c r="J16" s="54">
        <v>0.68</v>
      </c>
      <c r="K16" s="28"/>
      <c r="L16" s="55">
        <v>250</v>
      </c>
      <c r="M16" s="56">
        <f t="shared" si="5"/>
        <v>170</v>
      </c>
      <c r="N16" s="57">
        <v>9.15</v>
      </c>
      <c r="O16" s="28"/>
      <c r="P16" s="58">
        <v>6500</v>
      </c>
      <c r="Q16" s="59">
        <f t="shared" si="6"/>
        <v>4420</v>
      </c>
      <c r="R16" s="57">
        <f t="shared" si="7"/>
        <v>257.89999999999998</v>
      </c>
      <c r="S16" s="60">
        <v>2.0699999999999998</v>
      </c>
      <c r="T16" s="35"/>
      <c r="U16" s="61">
        <v>24</v>
      </c>
      <c r="V16" s="61">
        <v>10</v>
      </c>
      <c r="W16" s="61">
        <v>32</v>
      </c>
      <c r="X16" s="62">
        <f t="shared" si="8"/>
        <v>7.65</v>
      </c>
      <c r="Y16" s="35"/>
      <c r="Z16" s="63" t="s">
        <v>4</v>
      </c>
      <c r="AA16" s="64">
        <v>400</v>
      </c>
      <c r="AB16" s="64">
        <v>550</v>
      </c>
      <c r="AC16" s="64">
        <v>245</v>
      </c>
      <c r="AD16" s="35"/>
      <c r="AE16" s="65"/>
      <c r="AF16" s="66"/>
      <c r="AG16" s="66">
        <f t="shared" si="9"/>
        <v>26</v>
      </c>
      <c r="AH16" s="67">
        <v>15</v>
      </c>
      <c r="AI16" s="68">
        <v>20</v>
      </c>
      <c r="AJ16" s="35"/>
      <c r="AK16" s="78">
        <v>5901508810977</v>
      </c>
      <c r="AL16" s="35"/>
      <c r="AM16" s="79">
        <v>5901508800978</v>
      </c>
      <c r="AN16" s="80">
        <v>590150880289</v>
      </c>
    </row>
    <row r="17" spans="1:40" x14ac:dyDescent="0.2">
      <c r="A17" s="257" t="s">
        <v>26</v>
      </c>
      <c r="B17" s="115">
        <v>10632030000</v>
      </c>
      <c r="C17" s="184" t="s">
        <v>126</v>
      </c>
      <c r="D17" s="116" t="s">
        <v>72</v>
      </c>
      <c r="E17" s="189" t="s">
        <v>85</v>
      </c>
      <c r="F17" s="117" t="s">
        <v>100</v>
      </c>
      <c r="G17" s="118">
        <v>90</v>
      </c>
      <c r="H17" s="114" t="s">
        <v>1</v>
      </c>
      <c r="I17" s="119">
        <v>3.7199999999999997E-2</v>
      </c>
      <c r="J17" s="261">
        <v>0.72</v>
      </c>
      <c r="K17" s="121"/>
      <c r="L17" s="158">
        <v>250</v>
      </c>
      <c r="M17" s="120">
        <f t="shared" si="5"/>
        <v>180</v>
      </c>
      <c r="N17" s="123">
        <v>9.75</v>
      </c>
      <c r="O17" s="121"/>
      <c r="P17" s="124">
        <v>6000</v>
      </c>
      <c r="Q17" s="267">
        <f t="shared" si="6"/>
        <v>4320</v>
      </c>
      <c r="R17" s="123">
        <f t="shared" si="7"/>
        <v>254</v>
      </c>
      <c r="S17" s="126">
        <v>1.77</v>
      </c>
      <c r="T17" s="127"/>
      <c r="U17" s="128">
        <v>24</v>
      </c>
      <c r="V17" s="128">
        <v>10</v>
      </c>
      <c r="W17" s="128">
        <v>36</v>
      </c>
      <c r="X17" s="129">
        <f t="shared" si="8"/>
        <v>8.6</v>
      </c>
      <c r="Y17" s="127"/>
      <c r="Z17" s="130" t="s">
        <v>4</v>
      </c>
      <c r="AA17" s="131">
        <v>400</v>
      </c>
      <c r="AB17" s="131">
        <v>550</v>
      </c>
      <c r="AC17" s="131">
        <v>245</v>
      </c>
      <c r="AD17" s="127"/>
      <c r="AE17" s="159"/>
      <c r="AF17" s="160"/>
      <c r="AG17" s="160">
        <f t="shared" si="9"/>
        <v>24</v>
      </c>
      <c r="AH17" s="133">
        <v>15</v>
      </c>
      <c r="AI17" s="134">
        <v>20</v>
      </c>
      <c r="AJ17" s="35"/>
      <c r="AK17" s="40">
        <v>5901508811097</v>
      </c>
      <c r="AL17" s="35"/>
      <c r="AM17" s="76">
        <v>5901508801098</v>
      </c>
      <c r="AN17" s="77">
        <v>590150880291</v>
      </c>
    </row>
    <row r="18" spans="1:40" x14ac:dyDescent="0.2">
      <c r="A18" s="257" t="s">
        <v>26</v>
      </c>
      <c r="B18" s="47">
        <v>10832030000</v>
      </c>
      <c r="C18" s="48"/>
      <c r="D18" s="49" t="s">
        <v>73</v>
      </c>
      <c r="E18" s="161" t="s">
        <v>85</v>
      </c>
      <c r="F18" s="50" t="s">
        <v>100</v>
      </c>
      <c r="G18" s="51">
        <v>90</v>
      </c>
      <c r="H18" s="52" t="s">
        <v>1</v>
      </c>
      <c r="I18" s="53">
        <v>4.9299999999999997E-2</v>
      </c>
      <c r="J18" s="54">
        <v>0.99</v>
      </c>
      <c r="K18" s="28"/>
      <c r="L18" s="55">
        <v>100</v>
      </c>
      <c r="M18" s="56">
        <f t="shared" si="5"/>
        <v>99</v>
      </c>
      <c r="N18" s="57">
        <v>5.3</v>
      </c>
      <c r="O18" s="28"/>
      <c r="P18" s="58">
        <v>4200</v>
      </c>
      <c r="Q18" s="59">
        <f t="shared" si="6"/>
        <v>4158</v>
      </c>
      <c r="R18" s="57">
        <f t="shared" si="7"/>
        <v>242.6</v>
      </c>
      <c r="S18" s="60">
        <v>2.08</v>
      </c>
      <c r="T18" s="35"/>
      <c r="U18" s="61">
        <v>30.5</v>
      </c>
      <c r="V18" s="61">
        <v>17</v>
      </c>
      <c r="W18" s="61">
        <v>34</v>
      </c>
      <c r="X18" s="62">
        <f t="shared" si="8"/>
        <v>17.600000000000001</v>
      </c>
      <c r="Y18" s="35"/>
      <c r="Z18" s="63" t="s">
        <v>2</v>
      </c>
      <c r="AA18" s="64">
        <v>310</v>
      </c>
      <c r="AB18" s="64">
        <v>440</v>
      </c>
      <c r="AC18" s="64">
        <v>225</v>
      </c>
      <c r="AD18" s="35"/>
      <c r="AE18" s="65"/>
      <c r="AF18" s="66"/>
      <c r="AG18" s="66">
        <f t="shared" si="9"/>
        <v>42</v>
      </c>
      <c r="AH18" s="67">
        <v>15</v>
      </c>
      <c r="AI18" s="68">
        <v>20</v>
      </c>
      <c r="AJ18" s="35"/>
      <c r="AK18" s="78">
        <v>5901508812001</v>
      </c>
      <c r="AL18" s="35"/>
      <c r="AM18" s="79">
        <v>590150880200</v>
      </c>
      <c r="AN18" s="80">
        <v>590150881344</v>
      </c>
    </row>
    <row r="19" spans="1:40" x14ac:dyDescent="0.2">
      <c r="A19" s="257" t="s">
        <v>26</v>
      </c>
      <c r="B19" s="20">
        <v>11032030000</v>
      </c>
      <c r="C19" s="21"/>
      <c r="D19" s="22" t="s">
        <v>74</v>
      </c>
      <c r="E19" s="161" t="s">
        <v>85</v>
      </c>
      <c r="F19" s="19" t="s">
        <v>100</v>
      </c>
      <c r="G19" s="24">
        <v>90</v>
      </c>
      <c r="H19" s="25" t="s">
        <v>1</v>
      </c>
      <c r="I19" s="26">
        <v>5.8599999999999999E-2</v>
      </c>
      <c r="J19" s="27">
        <v>1.1299999999999999</v>
      </c>
      <c r="K19" s="28"/>
      <c r="L19" s="72">
        <v>100</v>
      </c>
      <c r="M19" s="30">
        <f t="shared" si="5"/>
        <v>112.99999999999999</v>
      </c>
      <c r="N19" s="31">
        <v>6.05</v>
      </c>
      <c r="O19" s="28"/>
      <c r="P19" s="32">
        <v>4200</v>
      </c>
      <c r="Q19" s="73">
        <f t="shared" si="6"/>
        <v>4746</v>
      </c>
      <c r="R19" s="31">
        <f t="shared" si="7"/>
        <v>274.10000000000002</v>
      </c>
      <c r="S19" s="34">
        <v>2.08</v>
      </c>
      <c r="T19" s="35"/>
      <c r="U19" s="36">
        <v>30.5</v>
      </c>
      <c r="V19" s="36">
        <v>17</v>
      </c>
      <c r="W19" s="36">
        <v>42.5</v>
      </c>
      <c r="X19" s="37">
        <f t="shared" si="8"/>
        <v>22</v>
      </c>
      <c r="Y19" s="35"/>
      <c r="Z19" s="38" t="s">
        <v>0</v>
      </c>
      <c r="AA19" s="39">
        <v>310</v>
      </c>
      <c r="AB19" s="39">
        <v>540</v>
      </c>
      <c r="AC19" s="39">
        <v>225</v>
      </c>
      <c r="AD19" s="35"/>
      <c r="AE19" s="74"/>
      <c r="AF19" s="75"/>
      <c r="AG19" s="75">
        <f t="shared" si="9"/>
        <v>42</v>
      </c>
      <c r="AH19" s="41">
        <v>15</v>
      </c>
      <c r="AI19" s="42">
        <v>20</v>
      </c>
      <c r="AJ19" s="35"/>
      <c r="AK19" s="40">
        <v>5901508811110</v>
      </c>
      <c r="AL19" s="35"/>
      <c r="AM19" s="76">
        <v>5901508801111</v>
      </c>
      <c r="AN19" s="77">
        <v>590150880294</v>
      </c>
    </row>
    <row r="20" spans="1:40" s="284" customFormat="1" x14ac:dyDescent="0.2">
      <c r="A20" s="295" t="s">
        <v>26</v>
      </c>
      <c r="B20" s="296" t="s">
        <v>105</v>
      </c>
      <c r="C20" s="297" t="s">
        <v>68</v>
      </c>
      <c r="D20" s="298" t="s">
        <v>106</v>
      </c>
      <c r="E20" s="189" t="s">
        <v>85</v>
      </c>
      <c r="F20" s="141" t="s">
        <v>100</v>
      </c>
      <c r="G20" s="300">
        <v>90</v>
      </c>
      <c r="H20" s="301" t="s">
        <v>1</v>
      </c>
      <c r="I20" s="324"/>
      <c r="J20" s="302">
        <v>0.52</v>
      </c>
      <c r="K20" s="303"/>
      <c r="L20" s="304">
        <v>100</v>
      </c>
      <c r="M20" s="305">
        <f>J20*L20</f>
        <v>52</v>
      </c>
      <c r="N20" s="306"/>
      <c r="O20" s="303"/>
      <c r="P20" s="307">
        <v>4500</v>
      </c>
      <c r="Q20" s="308">
        <f t="shared" si="6"/>
        <v>2340</v>
      </c>
      <c r="R20" s="306"/>
      <c r="S20" s="294">
        <v>1.77</v>
      </c>
      <c r="T20" s="309"/>
      <c r="U20" s="310"/>
      <c r="V20" s="310"/>
      <c r="W20" s="310"/>
      <c r="X20" s="311"/>
      <c r="Y20" s="309"/>
      <c r="Z20" s="312"/>
      <c r="AA20" s="313"/>
      <c r="AB20" s="313"/>
      <c r="AC20" s="313"/>
      <c r="AD20" s="309"/>
      <c r="AE20" s="314"/>
      <c r="AF20" s="315"/>
      <c r="AG20" s="315">
        <f t="shared" si="9"/>
        <v>45</v>
      </c>
      <c r="AH20" s="316"/>
      <c r="AI20" s="317"/>
      <c r="AJ20" s="233"/>
      <c r="AK20" s="253"/>
      <c r="AL20" s="233"/>
      <c r="AM20" s="138"/>
      <c r="AN20" s="139"/>
    </row>
    <row r="21" spans="1:40" x14ac:dyDescent="0.2">
      <c r="A21" s="257" t="s">
        <v>26</v>
      </c>
      <c r="B21" s="20">
        <v>11832030000</v>
      </c>
      <c r="C21" s="21"/>
      <c r="D21" s="22" t="s">
        <v>77</v>
      </c>
      <c r="E21" s="189" t="s">
        <v>85</v>
      </c>
      <c r="F21" s="19" t="s">
        <v>100</v>
      </c>
      <c r="G21" s="24">
        <v>90</v>
      </c>
      <c r="H21" s="25" t="s">
        <v>1</v>
      </c>
      <c r="I21" s="26">
        <v>5.5100000000000003E-2</v>
      </c>
      <c r="J21" s="27">
        <v>1.1100000000000001</v>
      </c>
      <c r="K21" s="287"/>
      <c r="L21" s="72">
        <v>100</v>
      </c>
      <c r="M21" s="30">
        <f>J21*L21</f>
        <v>111.00000000000001</v>
      </c>
      <c r="N21" s="31">
        <v>5.9</v>
      </c>
      <c r="O21" s="287"/>
      <c r="P21" s="32">
        <v>3500</v>
      </c>
      <c r="Q21" s="73">
        <f>J21*P21</f>
        <v>3885.0000000000005</v>
      </c>
      <c r="R21" s="31">
        <f>N21*AG21+AI21</f>
        <v>226.5</v>
      </c>
      <c r="S21" s="34">
        <v>1.92</v>
      </c>
      <c r="T21" s="288"/>
      <c r="U21" s="36">
        <v>34</v>
      </c>
      <c r="V21" s="36">
        <v>20</v>
      </c>
      <c r="W21" s="36">
        <v>33</v>
      </c>
      <c r="X21" s="37">
        <f>_xlfn.FLOOR.MATH((U21*V21*W21)/1000,0.05,0)</f>
        <v>22.400000000000002</v>
      </c>
      <c r="Y21" s="288"/>
      <c r="Z21" s="38" t="s">
        <v>28</v>
      </c>
      <c r="AA21" s="39">
        <v>345</v>
      </c>
      <c r="AB21" s="39">
        <v>440</v>
      </c>
      <c r="AC21" s="39">
        <v>230</v>
      </c>
      <c r="AD21" s="288"/>
      <c r="AE21" s="74"/>
      <c r="AF21" s="75"/>
      <c r="AG21" s="75">
        <f>P21/L21</f>
        <v>35</v>
      </c>
      <c r="AH21" s="41">
        <v>15</v>
      </c>
      <c r="AI21" s="42">
        <v>20</v>
      </c>
      <c r="AJ21" s="288"/>
      <c r="AK21" s="40">
        <v>5901508811493</v>
      </c>
      <c r="AL21" s="288"/>
      <c r="AM21" s="76">
        <v>590150881324</v>
      </c>
      <c r="AN21" s="77">
        <v>590150881353</v>
      </c>
    </row>
    <row r="22" spans="1:40" x14ac:dyDescent="0.2">
      <c r="A22" s="258" t="s">
        <v>26</v>
      </c>
      <c r="B22" s="47">
        <v>12432030000</v>
      </c>
      <c r="C22" s="265" t="s">
        <v>99</v>
      </c>
      <c r="D22" s="49" t="s">
        <v>67</v>
      </c>
      <c r="E22" s="161" t="s">
        <v>85</v>
      </c>
      <c r="F22" s="50" t="s">
        <v>100</v>
      </c>
      <c r="G22" s="51">
        <v>90</v>
      </c>
      <c r="H22" s="52" t="s">
        <v>1</v>
      </c>
      <c r="I22" s="53"/>
      <c r="J22" s="54">
        <v>1.1200000000000001</v>
      </c>
      <c r="K22" s="28"/>
      <c r="L22" s="55">
        <v>100</v>
      </c>
      <c r="M22" s="56">
        <f>J22*L22</f>
        <v>112.00000000000001</v>
      </c>
      <c r="N22" s="57"/>
      <c r="O22" s="28"/>
      <c r="P22" s="58">
        <v>2400</v>
      </c>
      <c r="Q22" s="59">
        <f>J22*P22</f>
        <v>2688.0000000000005</v>
      </c>
      <c r="R22" s="57"/>
      <c r="S22" s="60">
        <v>1.59</v>
      </c>
      <c r="T22" s="35"/>
      <c r="U22" s="61"/>
      <c r="V22" s="61"/>
      <c r="W22" s="61"/>
      <c r="X22" s="62"/>
      <c r="Y22" s="35"/>
      <c r="Z22" s="63"/>
      <c r="AA22" s="64"/>
      <c r="AB22" s="64"/>
      <c r="AC22" s="64"/>
      <c r="AD22" s="35"/>
      <c r="AE22" s="65"/>
      <c r="AF22" s="66"/>
      <c r="AG22" s="66"/>
      <c r="AH22" s="67"/>
      <c r="AI22" s="68"/>
      <c r="AJ22" s="35"/>
      <c r="AK22" s="78"/>
      <c r="AL22" s="35"/>
      <c r="AM22" s="79"/>
      <c r="AN22" s="80"/>
    </row>
    <row r="23" spans="1:40" x14ac:dyDescent="0.2">
      <c r="A23" s="257" t="s">
        <v>26</v>
      </c>
      <c r="B23" s="20">
        <v>32032030000</v>
      </c>
      <c r="C23" s="21"/>
      <c r="D23" s="22" t="s">
        <v>78</v>
      </c>
      <c r="E23" s="161" t="s">
        <v>85</v>
      </c>
      <c r="F23" s="19" t="s">
        <v>100</v>
      </c>
      <c r="G23" s="24">
        <v>90</v>
      </c>
      <c r="H23" s="25" t="s">
        <v>1</v>
      </c>
      <c r="I23" s="26"/>
      <c r="J23" s="27">
        <v>2.5499999999999998</v>
      </c>
      <c r="K23" s="28"/>
      <c r="L23" s="72">
        <v>100</v>
      </c>
      <c r="M23" s="30">
        <f>J23*L23</f>
        <v>254.99999999999997</v>
      </c>
      <c r="N23" s="31">
        <v>7.65</v>
      </c>
      <c r="O23" s="28"/>
      <c r="P23" s="32">
        <v>2000</v>
      </c>
      <c r="Q23" s="73">
        <f>J23*P23</f>
        <v>5100</v>
      </c>
      <c r="R23" s="31">
        <f>N23*AG23+AI23</f>
        <v>173</v>
      </c>
      <c r="S23" s="34">
        <v>1.61</v>
      </c>
      <c r="T23" s="35"/>
      <c r="U23" s="36">
        <v>36</v>
      </c>
      <c r="V23" s="36">
        <v>33</v>
      </c>
      <c r="W23" s="36">
        <v>32</v>
      </c>
      <c r="X23" s="37">
        <f>_xlfn.FLOOR.MATH((U23*V23*W23)/1000,0.05,0)</f>
        <v>38</v>
      </c>
      <c r="Y23" s="35"/>
      <c r="Z23" s="38" t="s">
        <v>27</v>
      </c>
      <c r="AA23" s="39">
        <v>280</v>
      </c>
      <c r="AB23" s="39">
        <v>450</v>
      </c>
      <c r="AC23" s="39">
        <v>365</v>
      </c>
      <c r="AD23" s="35"/>
      <c r="AE23" s="74"/>
      <c r="AF23" s="75"/>
      <c r="AG23" s="75">
        <f>P23/L23</f>
        <v>20</v>
      </c>
      <c r="AH23" s="41">
        <v>15</v>
      </c>
      <c r="AI23" s="42">
        <v>20</v>
      </c>
      <c r="AJ23" s="35"/>
      <c r="AK23" s="40">
        <v>5901508811653</v>
      </c>
      <c r="AL23" s="35"/>
      <c r="AM23" s="76">
        <v>590150880326</v>
      </c>
      <c r="AN23" s="77">
        <v>590150880353</v>
      </c>
    </row>
    <row r="24" spans="1:40" x14ac:dyDescent="0.2">
      <c r="A24" s="257" t="s">
        <v>26</v>
      </c>
      <c r="B24" s="47">
        <v>11232030000</v>
      </c>
      <c r="C24" s="48"/>
      <c r="D24" s="49" t="s">
        <v>75</v>
      </c>
      <c r="E24" s="161" t="s">
        <v>85</v>
      </c>
      <c r="F24" s="50" t="s">
        <v>100</v>
      </c>
      <c r="G24" s="51">
        <v>90</v>
      </c>
      <c r="H24" s="52" t="s">
        <v>1</v>
      </c>
      <c r="I24" s="53"/>
      <c r="J24" s="54">
        <v>1.29</v>
      </c>
      <c r="K24" s="28"/>
      <c r="L24" s="55">
        <v>100</v>
      </c>
      <c r="M24" s="56">
        <f t="shared" si="5"/>
        <v>129</v>
      </c>
      <c r="N24" s="57">
        <v>6.85</v>
      </c>
      <c r="O24" s="28"/>
      <c r="P24" s="58">
        <v>2800</v>
      </c>
      <c r="Q24" s="59">
        <f t="shared" si="6"/>
        <v>3612</v>
      </c>
      <c r="R24" s="57">
        <f t="shared" si="7"/>
        <v>211.79999999999998</v>
      </c>
      <c r="S24" s="60">
        <v>2.06</v>
      </c>
      <c r="T24" s="35"/>
      <c r="U24" s="61">
        <v>40</v>
      </c>
      <c r="V24" s="61">
        <v>18</v>
      </c>
      <c r="W24" s="61">
        <v>39</v>
      </c>
      <c r="X24" s="62">
        <f t="shared" si="8"/>
        <v>28.05</v>
      </c>
      <c r="Y24" s="35"/>
      <c r="Z24" s="63" t="s">
        <v>30</v>
      </c>
      <c r="AA24" s="64">
        <v>405</v>
      </c>
      <c r="AB24" s="64">
        <v>490</v>
      </c>
      <c r="AC24" s="64">
        <v>225</v>
      </c>
      <c r="AD24" s="35"/>
      <c r="AE24" s="65"/>
      <c r="AF24" s="66"/>
      <c r="AG24" s="66">
        <f t="shared" si="9"/>
        <v>28</v>
      </c>
      <c r="AH24" s="67">
        <v>15</v>
      </c>
      <c r="AI24" s="68">
        <v>20</v>
      </c>
      <c r="AJ24" s="35"/>
      <c r="AK24" s="78">
        <v>5901508811257</v>
      </c>
      <c r="AL24" s="35"/>
      <c r="AM24" s="79">
        <v>590150880125</v>
      </c>
      <c r="AN24" s="80">
        <v>590150881171</v>
      </c>
    </row>
    <row r="25" spans="1:40" x14ac:dyDescent="0.2">
      <c r="A25" s="257" t="s">
        <v>26</v>
      </c>
      <c r="B25" s="20">
        <v>11432030000</v>
      </c>
      <c r="C25" s="21"/>
      <c r="D25" s="22" t="s">
        <v>76</v>
      </c>
      <c r="E25" s="161" t="s">
        <v>85</v>
      </c>
      <c r="F25" s="19" t="s">
        <v>100</v>
      </c>
      <c r="G25" s="24">
        <v>90</v>
      </c>
      <c r="H25" s="25" t="s">
        <v>1</v>
      </c>
      <c r="I25" s="26"/>
      <c r="J25" s="27">
        <v>1.48</v>
      </c>
      <c r="K25" s="28"/>
      <c r="L25" s="81">
        <v>100</v>
      </c>
      <c r="M25" s="30">
        <f t="shared" si="5"/>
        <v>148</v>
      </c>
      <c r="N25" s="31">
        <v>7.95</v>
      </c>
      <c r="O25" s="28"/>
      <c r="P25" s="32">
        <v>2100</v>
      </c>
      <c r="Q25" s="82">
        <f t="shared" si="6"/>
        <v>3108</v>
      </c>
      <c r="R25" s="31">
        <f t="shared" si="7"/>
        <v>186.95000000000002</v>
      </c>
      <c r="S25" s="34">
        <v>1.94</v>
      </c>
      <c r="T25" s="35"/>
      <c r="U25" s="36">
        <v>50</v>
      </c>
      <c r="V25" s="36">
        <v>18</v>
      </c>
      <c r="W25" s="36">
        <v>39</v>
      </c>
      <c r="X25" s="37">
        <f t="shared" si="8"/>
        <v>35.1</v>
      </c>
      <c r="Y25" s="35"/>
      <c r="Z25" s="38" t="s">
        <v>29</v>
      </c>
      <c r="AA25" s="39">
        <v>505</v>
      </c>
      <c r="AB25" s="39">
        <v>490</v>
      </c>
      <c r="AC25" s="39">
        <v>225</v>
      </c>
      <c r="AD25" s="35"/>
      <c r="AE25" s="83"/>
      <c r="AF25" s="84"/>
      <c r="AG25" s="84">
        <f t="shared" si="9"/>
        <v>21</v>
      </c>
      <c r="AH25" s="41">
        <v>15</v>
      </c>
      <c r="AI25" s="42">
        <v>20</v>
      </c>
      <c r="AJ25" s="35"/>
      <c r="AK25" s="85">
        <v>5901508811127</v>
      </c>
      <c r="AL25" s="35"/>
      <c r="AM25" s="86">
        <v>5901508801128</v>
      </c>
      <c r="AN25" s="87">
        <v>590150881346</v>
      </c>
    </row>
    <row r="26" spans="1:40" s="113" customFormat="1" ht="5.85" customHeight="1" x14ac:dyDescent="0.25">
      <c r="A26" s="259"/>
      <c r="B26" s="178"/>
      <c r="C26" s="179"/>
      <c r="E26" s="180"/>
      <c r="I26" s="181"/>
      <c r="J26" s="182"/>
      <c r="M26" s="182"/>
    </row>
    <row r="27" spans="1:40" s="319" customFormat="1" x14ac:dyDescent="0.2">
      <c r="A27" s="295" t="s">
        <v>109</v>
      </c>
      <c r="B27" s="296" t="s">
        <v>108</v>
      </c>
      <c r="C27" s="297" t="s">
        <v>68</v>
      </c>
      <c r="D27" s="298" t="s">
        <v>107</v>
      </c>
      <c r="E27" s="299" t="s">
        <v>86</v>
      </c>
      <c r="F27" s="141" t="s">
        <v>82</v>
      </c>
      <c r="G27" s="300">
        <v>70</v>
      </c>
      <c r="H27" s="301" t="s">
        <v>5</v>
      </c>
      <c r="I27" s="324"/>
      <c r="J27" s="302">
        <v>0.25</v>
      </c>
      <c r="K27" s="303"/>
      <c r="L27" s="304">
        <v>250</v>
      </c>
      <c r="M27" s="305">
        <f t="shared" ref="M27:M32" si="10">J27*L27</f>
        <v>62.5</v>
      </c>
      <c r="N27" s="306"/>
      <c r="O27" s="303"/>
      <c r="P27" s="307">
        <v>6000</v>
      </c>
      <c r="Q27" s="308">
        <f t="shared" ref="Q27:Q32" si="11">J27*P27</f>
        <v>1500</v>
      </c>
      <c r="R27" s="306"/>
      <c r="S27" s="294">
        <v>1.78</v>
      </c>
      <c r="T27" s="309"/>
      <c r="U27" s="310"/>
      <c r="V27" s="310"/>
      <c r="W27" s="310"/>
      <c r="X27" s="311"/>
      <c r="Y27" s="309"/>
      <c r="Z27" s="312"/>
      <c r="AA27" s="313"/>
      <c r="AB27" s="313"/>
      <c r="AC27" s="313"/>
      <c r="AD27" s="309"/>
      <c r="AE27" s="314"/>
      <c r="AF27" s="315"/>
      <c r="AG27" s="315"/>
      <c r="AH27" s="316"/>
      <c r="AI27" s="317"/>
      <c r="AJ27" s="318"/>
      <c r="AK27" s="136"/>
      <c r="AL27" s="318"/>
      <c r="AM27" s="138"/>
      <c r="AN27" s="139"/>
    </row>
    <row r="28" spans="1:40" s="113" customFormat="1" x14ac:dyDescent="0.2">
      <c r="A28" s="257" t="s">
        <v>109</v>
      </c>
      <c r="B28" s="183" t="s">
        <v>111</v>
      </c>
      <c r="C28" s="184" t="s">
        <v>68</v>
      </c>
      <c r="D28" s="116" t="s">
        <v>110</v>
      </c>
      <c r="E28" s="264" t="s">
        <v>86</v>
      </c>
      <c r="F28" s="117" t="s">
        <v>82</v>
      </c>
      <c r="G28" s="118">
        <v>70</v>
      </c>
      <c r="H28" s="114" t="s">
        <v>5</v>
      </c>
      <c r="I28" s="119"/>
      <c r="J28" s="261">
        <v>0.3</v>
      </c>
      <c r="K28" s="121"/>
      <c r="L28" s="122">
        <v>250</v>
      </c>
      <c r="M28" s="120">
        <f t="shared" si="10"/>
        <v>75</v>
      </c>
      <c r="N28" s="123">
        <v>7.88</v>
      </c>
      <c r="O28" s="121"/>
      <c r="P28" s="124">
        <v>8000</v>
      </c>
      <c r="Q28" s="125">
        <f t="shared" si="11"/>
        <v>2400</v>
      </c>
      <c r="R28" s="123">
        <f>N28*AG28+AI28</f>
        <v>272.15999999999997</v>
      </c>
      <c r="S28" s="126">
        <v>1.77</v>
      </c>
      <c r="T28" s="127"/>
      <c r="U28" s="128">
        <v>26</v>
      </c>
      <c r="V28" s="128">
        <v>14</v>
      </c>
      <c r="W28" s="128">
        <v>32</v>
      </c>
      <c r="X28" s="129">
        <f>_xlfn.FLOOR.MATH((U28*V28*W28)/1000,0.05,0)</f>
        <v>11.600000000000001</v>
      </c>
      <c r="Y28" s="127"/>
      <c r="Z28" s="130" t="s">
        <v>20</v>
      </c>
      <c r="AA28" s="131">
        <v>400</v>
      </c>
      <c r="AB28" s="131">
        <v>400</v>
      </c>
      <c r="AC28" s="131">
        <v>265</v>
      </c>
      <c r="AD28" s="127"/>
      <c r="AE28" s="124"/>
      <c r="AF28" s="160"/>
      <c r="AG28" s="132">
        <v>32</v>
      </c>
      <c r="AH28" s="133">
        <v>15</v>
      </c>
      <c r="AI28" s="134">
        <v>20</v>
      </c>
      <c r="AJ28" s="135"/>
      <c r="AK28" s="107">
        <v>5901508813930</v>
      </c>
      <c r="AL28" s="135"/>
      <c r="AM28" s="77">
        <v>5901508803931</v>
      </c>
      <c r="AN28" s="77">
        <v>5901508814340</v>
      </c>
    </row>
    <row r="29" spans="1:40" s="319" customFormat="1" x14ac:dyDescent="0.2">
      <c r="A29" s="295" t="s">
        <v>109</v>
      </c>
      <c r="B29" s="296" t="s">
        <v>25</v>
      </c>
      <c r="C29" s="297" t="s">
        <v>68</v>
      </c>
      <c r="D29" s="298" t="s">
        <v>112</v>
      </c>
      <c r="E29" s="299" t="s">
        <v>86</v>
      </c>
      <c r="F29" s="141" t="s">
        <v>82</v>
      </c>
      <c r="G29" s="300">
        <v>70</v>
      </c>
      <c r="H29" s="301" t="s">
        <v>5</v>
      </c>
      <c r="I29" s="324">
        <v>3.5400000000000001E-2</v>
      </c>
      <c r="J29" s="302">
        <v>0.34499999999999997</v>
      </c>
      <c r="K29" s="303"/>
      <c r="L29" s="304">
        <v>100</v>
      </c>
      <c r="M29" s="305">
        <f t="shared" si="10"/>
        <v>34.5</v>
      </c>
      <c r="N29" s="306">
        <v>3.85</v>
      </c>
      <c r="O29" s="303"/>
      <c r="P29" s="307">
        <v>5000</v>
      </c>
      <c r="Q29" s="308">
        <f t="shared" si="11"/>
        <v>1724.9999999999998</v>
      </c>
      <c r="R29" s="306">
        <f>N29*AG29+AI29</f>
        <v>212.5</v>
      </c>
      <c r="S29" s="294">
        <v>1.65</v>
      </c>
      <c r="T29" s="309"/>
      <c r="U29" s="310">
        <v>29</v>
      </c>
      <c r="V29" s="310">
        <v>17</v>
      </c>
      <c r="W29" s="310">
        <v>33</v>
      </c>
      <c r="X29" s="311">
        <f>_xlfn.FLOOR.MATH((U29*V29*W29)/1000,0.05,0)</f>
        <v>16.25</v>
      </c>
      <c r="Y29" s="309"/>
      <c r="Z29" s="312" t="s">
        <v>17</v>
      </c>
      <c r="AA29" s="313">
        <v>295</v>
      </c>
      <c r="AB29" s="313">
        <v>410</v>
      </c>
      <c r="AC29" s="313">
        <v>170</v>
      </c>
      <c r="AD29" s="309"/>
      <c r="AE29" s="314"/>
      <c r="AF29" s="315"/>
      <c r="AG29" s="315">
        <v>50</v>
      </c>
      <c r="AH29" s="316">
        <v>15</v>
      </c>
      <c r="AI29" s="317">
        <v>20</v>
      </c>
      <c r="AJ29" s="318"/>
      <c r="AK29" s="136">
        <v>5901508813954</v>
      </c>
      <c r="AL29" s="318"/>
      <c r="AM29" s="138">
        <v>5901508803955</v>
      </c>
      <c r="AN29" s="139">
        <v>5901508814364</v>
      </c>
    </row>
    <row r="30" spans="1:40" s="113" customFormat="1" x14ac:dyDescent="0.2">
      <c r="A30" s="257" t="s">
        <v>109</v>
      </c>
      <c r="B30" s="183" t="s">
        <v>24</v>
      </c>
      <c r="C30" s="184" t="s">
        <v>68</v>
      </c>
      <c r="D30" s="116" t="s">
        <v>113</v>
      </c>
      <c r="E30" s="264" t="s">
        <v>86</v>
      </c>
      <c r="F30" s="117" t="s">
        <v>82</v>
      </c>
      <c r="G30" s="118">
        <v>70</v>
      </c>
      <c r="H30" s="114" t="s">
        <v>5</v>
      </c>
      <c r="I30" s="119">
        <v>4.0500000000000001E-2</v>
      </c>
      <c r="J30" s="261">
        <v>0.41</v>
      </c>
      <c r="K30" s="121"/>
      <c r="L30" s="158">
        <v>250</v>
      </c>
      <c r="M30" s="120">
        <f t="shared" si="10"/>
        <v>102.5</v>
      </c>
      <c r="N30" s="123">
        <v>11.1</v>
      </c>
      <c r="O30" s="121"/>
      <c r="P30" s="124">
        <v>4000</v>
      </c>
      <c r="Q30" s="125">
        <f t="shared" si="11"/>
        <v>1640</v>
      </c>
      <c r="R30" s="123">
        <f>N30*AG30+AI30</f>
        <v>197.6</v>
      </c>
      <c r="S30" s="126">
        <v>1.77</v>
      </c>
      <c r="T30" s="127"/>
      <c r="U30" s="128">
        <v>32</v>
      </c>
      <c r="V30" s="128">
        <v>17</v>
      </c>
      <c r="W30" s="128">
        <v>42</v>
      </c>
      <c r="X30" s="129">
        <f>_xlfn.FLOOR.MATH((U30*V30*W30)/1000,0.05,0)</f>
        <v>22.8</v>
      </c>
      <c r="Y30" s="127"/>
      <c r="Z30" s="130" t="s">
        <v>9</v>
      </c>
      <c r="AA30" s="131">
        <v>400</v>
      </c>
      <c r="AB30" s="131">
        <v>500</v>
      </c>
      <c r="AC30" s="131">
        <v>325</v>
      </c>
      <c r="AD30" s="127"/>
      <c r="AE30" s="159"/>
      <c r="AF30" s="160"/>
      <c r="AG30" s="160">
        <f>P30/L30</f>
        <v>16</v>
      </c>
      <c r="AH30" s="133">
        <v>15</v>
      </c>
      <c r="AI30" s="134">
        <v>20</v>
      </c>
      <c r="AJ30" s="135"/>
      <c r="AK30" s="107">
        <v>5901508813992</v>
      </c>
      <c r="AL30" s="135"/>
      <c r="AM30" s="76">
        <v>5901508803993</v>
      </c>
      <c r="AN30" s="77">
        <v>5901508814401</v>
      </c>
    </row>
    <row r="31" spans="1:40" s="319" customFormat="1" x14ac:dyDescent="0.2">
      <c r="A31" s="295" t="s">
        <v>109</v>
      </c>
      <c r="B31" s="296" t="s">
        <v>23</v>
      </c>
      <c r="C31" s="297" t="s">
        <v>68</v>
      </c>
      <c r="D31" s="298" t="s">
        <v>114</v>
      </c>
      <c r="E31" s="299" t="s">
        <v>86</v>
      </c>
      <c r="F31" s="141" t="s">
        <v>82</v>
      </c>
      <c r="G31" s="300">
        <v>70</v>
      </c>
      <c r="H31" s="301" t="s">
        <v>5</v>
      </c>
      <c r="I31" s="324">
        <v>3.9199999999999999E-2</v>
      </c>
      <c r="J31" s="302">
        <v>0.39</v>
      </c>
      <c r="K31" s="303"/>
      <c r="L31" s="304">
        <v>100</v>
      </c>
      <c r="M31" s="305">
        <f t="shared" si="10"/>
        <v>39</v>
      </c>
      <c r="N31" s="306">
        <v>4.25</v>
      </c>
      <c r="O31" s="303"/>
      <c r="P31" s="307">
        <v>6000</v>
      </c>
      <c r="Q31" s="308">
        <f t="shared" si="11"/>
        <v>2340</v>
      </c>
      <c r="R31" s="306">
        <f>N31*AG31+AI31</f>
        <v>275</v>
      </c>
      <c r="S31" s="294">
        <v>1.81</v>
      </c>
      <c r="T31" s="309"/>
      <c r="U31" s="310">
        <v>32</v>
      </c>
      <c r="V31" s="310">
        <v>20</v>
      </c>
      <c r="W31" s="310">
        <v>32</v>
      </c>
      <c r="X31" s="311">
        <f>_xlfn.FLOOR.MATH((U31*V31*W31)/1000,0.05,0)</f>
        <v>20.450000000000003</v>
      </c>
      <c r="Y31" s="309"/>
      <c r="Z31" s="312" t="s">
        <v>7</v>
      </c>
      <c r="AA31" s="313">
        <v>325</v>
      </c>
      <c r="AB31" s="313">
        <v>400</v>
      </c>
      <c r="AC31" s="313">
        <v>170</v>
      </c>
      <c r="AD31" s="309"/>
      <c r="AE31" s="314"/>
      <c r="AF31" s="315"/>
      <c r="AG31" s="315">
        <f>P31/L31</f>
        <v>60</v>
      </c>
      <c r="AH31" s="316">
        <v>15</v>
      </c>
      <c r="AI31" s="317">
        <v>20</v>
      </c>
      <c r="AJ31" s="318"/>
      <c r="AK31" s="136">
        <v>5901508814012</v>
      </c>
      <c r="AL31" s="318"/>
      <c r="AM31" s="138">
        <v>5901508804013</v>
      </c>
      <c r="AN31" s="139">
        <v>5901508804310</v>
      </c>
    </row>
    <row r="32" spans="1:40" s="113" customFormat="1" x14ac:dyDescent="0.2">
      <c r="A32" s="257" t="s">
        <v>109</v>
      </c>
      <c r="B32" s="183" t="s">
        <v>81</v>
      </c>
      <c r="C32" s="184" t="s">
        <v>68</v>
      </c>
      <c r="D32" s="116" t="s">
        <v>115</v>
      </c>
      <c r="E32" s="264" t="s">
        <v>86</v>
      </c>
      <c r="F32" s="117" t="s">
        <v>82</v>
      </c>
      <c r="G32" s="118">
        <v>70</v>
      </c>
      <c r="H32" s="114" t="s">
        <v>5</v>
      </c>
      <c r="I32" s="119"/>
      <c r="J32" s="261">
        <v>0.49</v>
      </c>
      <c r="K32" s="121"/>
      <c r="L32" s="122">
        <v>250</v>
      </c>
      <c r="M32" s="120">
        <f t="shared" si="10"/>
        <v>122.5</v>
      </c>
      <c r="N32" s="123"/>
      <c r="O32" s="121"/>
      <c r="P32" s="124">
        <v>7000</v>
      </c>
      <c r="Q32" s="125">
        <f t="shared" si="11"/>
        <v>3430</v>
      </c>
      <c r="R32" s="123"/>
      <c r="S32" s="126">
        <v>2.09</v>
      </c>
      <c r="T32" s="127"/>
      <c r="U32" s="128"/>
      <c r="V32" s="128"/>
      <c r="W32" s="128"/>
      <c r="X32" s="129"/>
      <c r="Y32" s="127"/>
      <c r="Z32" s="130"/>
      <c r="AA32" s="131"/>
      <c r="AB32" s="131"/>
      <c r="AC32" s="131"/>
      <c r="AD32" s="127"/>
      <c r="AE32" s="124"/>
      <c r="AF32" s="160"/>
      <c r="AG32" s="132"/>
      <c r="AH32" s="133"/>
      <c r="AI32" s="134"/>
      <c r="AJ32" s="135"/>
      <c r="AK32" s="107"/>
      <c r="AL32" s="135"/>
      <c r="AM32" s="77"/>
      <c r="AN32" s="77"/>
    </row>
    <row r="33" spans="1:40" s="113" customFormat="1" ht="5.85" customHeight="1" x14ac:dyDescent="0.2">
      <c r="A33" s="256"/>
      <c r="B33" s="187"/>
      <c r="C33" s="179"/>
      <c r="E33" s="180"/>
      <c r="I33" s="181"/>
      <c r="J33" s="182"/>
      <c r="M33" s="182"/>
    </row>
    <row r="34" spans="1:40" s="327" customFormat="1" x14ac:dyDescent="0.2">
      <c r="A34" s="325" t="s">
        <v>117</v>
      </c>
      <c r="B34" s="200" t="s">
        <v>22</v>
      </c>
      <c r="C34" s="201"/>
      <c r="D34" s="202" t="s">
        <v>124</v>
      </c>
      <c r="E34" s="161" t="s">
        <v>87</v>
      </c>
      <c r="F34" s="199" t="s">
        <v>100</v>
      </c>
      <c r="G34" s="203">
        <v>70</v>
      </c>
      <c r="H34" s="204" t="s">
        <v>1</v>
      </c>
      <c r="I34" s="205">
        <v>1.9699999999999999E-2</v>
      </c>
      <c r="J34" s="206">
        <v>0.36</v>
      </c>
      <c r="K34" s="207"/>
      <c r="L34" s="208">
        <v>250</v>
      </c>
      <c r="M34" s="206">
        <f t="shared" ref="M34:M45" si="12">J34*L34</f>
        <v>90</v>
      </c>
      <c r="N34" s="209">
        <v>5.35</v>
      </c>
      <c r="O34" s="207"/>
      <c r="P34" s="210">
        <v>21000</v>
      </c>
      <c r="Q34" s="211">
        <f t="shared" ref="Q34:Q45" si="13">J34*P34</f>
        <v>7560</v>
      </c>
      <c r="R34" s="209">
        <f t="shared" ref="R34:R45" si="14">N34*AG34+AI34</f>
        <v>469.4</v>
      </c>
      <c r="S34" s="212">
        <v>2.04</v>
      </c>
      <c r="T34" s="190"/>
      <c r="U34" s="213">
        <v>18</v>
      </c>
      <c r="V34" s="213">
        <v>8</v>
      </c>
      <c r="W34" s="213">
        <v>23.5</v>
      </c>
      <c r="X34" s="214">
        <f t="shared" ref="X34:X45" si="15">_xlfn.FLOOR.MATH((U34*V34*W34)/1000,0.05,0)</f>
        <v>3.35</v>
      </c>
      <c r="Y34" s="190"/>
      <c r="Z34" s="215" t="s">
        <v>21</v>
      </c>
      <c r="AA34" s="216">
        <v>400</v>
      </c>
      <c r="AB34" s="216">
        <v>320</v>
      </c>
      <c r="AC34" s="216">
        <v>185</v>
      </c>
      <c r="AD34" s="190"/>
      <c r="AE34" s="217"/>
      <c r="AF34" s="218"/>
      <c r="AG34" s="218">
        <f t="shared" ref="AG34:AG45" si="16">P34/L34</f>
        <v>84</v>
      </c>
      <c r="AH34" s="219">
        <v>15</v>
      </c>
      <c r="AI34" s="220">
        <v>20</v>
      </c>
      <c r="AJ34" s="190"/>
      <c r="AK34" s="191"/>
      <c r="AL34" s="326"/>
      <c r="AM34" s="193"/>
      <c r="AN34" s="194"/>
    </row>
    <row r="35" spans="1:40" x14ac:dyDescent="0.2">
      <c r="A35" s="162" t="s">
        <v>117</v>
      </c>
      <c r="B35" s="320" t="s">
        <v>116</v>
      </c>
      <c r="C35" s="184" t="s">
        <v>68</v>
      </c>
      <c r="D35" s="116" t="s">
        <v>118</v>
      </c>
      <c r="E35" s="189" t="s">
        <v>87</v>
      </c>
      <c r="F35" s="117" t="s">
        <v>100</v>
      </c>
      <c r="G35" s="118">
        <v>70</v>
      </c>
      <c r="H35" s="114" t="s">
        <v>1</v>
      </c>
      <c r="I35" s="119"/>
      <c r="J35" s="261">
        <v>0.28000000000000003</v>
      </c>
      <c r="K35" s="321"/>
      <c r="L35" s="158">
        <v>250</v>
      </c>
      <c r="M35" s="120">
        <f t="shared" si="12"/>
        <v>70</v>
      </c>
      <c r="N35" s="123"/>
      <c r="O35" s="321"/>
      <c r="P35" s="124">
        <v>6000</v>
      </c>
      <c r="Q35" s="221">
        <f t="shared" si="13"/>
        <v>1680.0000000000002</v>
      </c>
      <c r="R35" s="123"/>
      <c r="S35" s="126">
        <v>1.78</v>
      </c>
      <c r="T35" s="322"/>
      <c r="U35" s="128"/>
      <c r="V35" s="128"/>
      <c r="W35" s="128"/>
      <c r="X35" s="129"/>
      <c r="Y35" s="322"/>
      <c r="Z35" s="130"/>
      <c r="AA35" s="131"/>
      <c r="AB35" s="131"/>
      <c r="AC35" s="131"/>
      <c r="AD35" s="322"/>
      <c r="AE35" s="159"/>
      <c r="AF35" s="160"/>
      <c r="AG35" s="160"/>
      <c r="AH35" s="133"/>
      <c r="AI35" s="134"/>
      <c r="AJ35" s="198"/>
      <c r="AK35" s="107"/>
      <c r="AL35" s="188"/>
      <c r="AM35" s="76"/>
      <c r="AN35" s="77"/>
    </row>
    <row r="36" spans="1:40" x14ac:dyDescent="0.2">
      <c r="A36" s="162" t="s">
        <v>117</v>
      </c>
      <c r="B36" s="200" t="s">
        <v>83</v>
      </c>
      <c r="C36" s="201"/>
      <c r="D36" s="202" t="s">
        <v>110</v>
      </c>
      <c r="E36" s="161" t="s">
        <v>87</v>
      </c>
      <c r="F36" s="199" t="s">
        <v>100</v>
      </c>
      <c r="G36" s="203">
        <v>70</v>
      </c>
      <c r="H36" s="204" t="s">
        <v>1</v>
      </c>
      <c r="I36" s="205"/>
      <c r="J36" s="206">
        <v>0.67</v>
      </c>
      <c r="K36" s="207"/>
      <c r="L36" s="263">
        <v>250</v>
      </c>
      <c r="M36" s="206">
        <f t="shared" si="12"/>
        <v>167.5</v>
      </c>
      <c r="N36" s="209"/>
      <c r="O36" s="207"/>
      <c r="P36" s="210">
        <v>8000</v>
      </c>
      <c r="Q36" s="221">
        <f t="shared" si="13"/>
        <v>5360</v>
      </c>
      <c r="R36" s="209">
        <f t="shared" si="14"/>
        <v>20</v>
      </c>
      <c r="S36" s="212">
        <v>1.77</v>
      </c>
      <c r="T36" s="190"/>
      <c r="U36" s="213">
        <v>26</v>
      </c>
      <c r="V36" s="213">
        <v>14</v>
      </c>
      <c r="W36" s="213">
        <v>32</v>
      </c>
      <c r="X36" s="214">
        <f t="shared" si="15"/>
        <v>11.600000000000001</v>
      </c>
      <c r="Y36" s="190"/>
      <c r="Z36" s="215" t="s">
        <v>20</v>
      </c>
      <c r="AA36" s="216">
        <v>400</v>
      </c>
      <c r="AB36" s="216">
        <v>400</v>
      </c>
      <c r="AC36" s="216">
        <v>265</v>
      </c>
      <c r="AD36" s="190"/>
      <c r="AE36" s="210"/>
      <c r="AF36" s="191"/>
      <c r="AG36" s="191">
        <f t="shared" si="16"/>
        <v>32</v>
      </c>
      <c r="AH36" s="219">
        <v>15</v>
      </c>
      <c r="AI36" s="220">
        <v>20</v>
      </c>
      <c r="AJ36" s="190"/>
      <c r="AK36" s="191">
        <v>5901508814593</v>
      </c>
      <c r="AL36" s="192"/>
      <c r="AM36" s="193">
        <v>5901508804594</v>
      </c>
      <c r="AN36" s="194">
        <v>5901508804662</v>
      </c>
    </row>
    <row r="37" spans="1:40" x14ac:dyDescent="0.2">
      <c r="A37" s="162" t="s">
        <v>117</v>
      </c>
      <c r="B37" s="195" t="s">
        <v>19</v>
      </c>
      <c r="C37" s="196"/>
      <c r="D37" s="88" t="s">
        <v>112</v>
      </c>
      <c r="E37" s="161" t="s">
        <v>87</v>
      </c>
      <c r="F37" s="89" t="s">
        <v>100</v>
      </c>
      <c r="G37" s="90">
        <v>70</v>
      </c>
      <c r="H37" s="91" t="s">
        <v>1</v>
      </c>
      <c r="I37" s="92">
        <v>3.4299999999999997E-2</v>
      </c>
      <c r="J37" s="27">
        <v>0.76</v>
      </c>
      <c r="K37" s="197"/>
      <c r="L37" s="94">
        <v>100</v>
      </c>
      <c r="M37" s="27">
        <f t="shared" si="12"/>
        <v>76</v>
      </c>
      <c r="N37" s="95">
        <v>3.58</v>
      </c>
      <c r="O37" s="197"/>
      <c r="P37" s="96">
        <v>6600</v>
      </c>
      <c r="Q37" s="221">
        <f t="shared" si="13"/>
        <v>5016</v>
      </c>
      <c r="R37" s="95">
        <f t="shared" si="14"/>
        <v>256.27999999999997</v>
      </c>
      <c r="S37" s="97">
        <v>2.09</v>
      </c>
      <c r="T37" s="198"/>
      <c r="U37" s="99">
        <v>29</v>
      </c>
      <c r="V37" s="99">
        <v>17</v>
      </c>
      <c r="W37" s="99">
        <v>33</v>
      </c>
      <c r="X37" s="100">
        <f t="shared" si="15"/>
        <v>16.25</v>
      </c>
      <c r="Y37" s="198"/>
      <c r="Z37" s="101" t="s">
        <v>17</v>
      </c>
      <c r="AA37" s="102">
        <v>295</v>
      </c>
      <c r="AB37" s="102">
        <v>410</v>
      </c>
      <c r="AC37" s="102">
        <v>170</v>
      </c>
      <c r="AD37" s="198"/>
      <c r="AE37" s="103"/>
      <c r="AF37" s="104"/>
      <c r="AG37" s="104">
        <f t="shared" si="16"/>
        <v>66</v>
      </c>
      <c r="AH37" s="105">
        <v>15</v>
      </c>
      <c r="AI37" s="106">
        <v>20</v>
      </c>
      <c r="AJ37" s="198"/>
      <c r="AK37" s="107">
        <v>5901508813947</v>
      </c>
      <c r="AL37" s="188"/>
      <c r="AM37" s="76">
        <v>5901508803948</v>
      </c>
      <c r="AN37" s="77">
        <v>5901508814357</v>
      </c>
    </row>
    <row r="38" spans="1:40" x14ac:dyDescent="0.2">
      <c r="A38" s="162" t="s">
        <v>117</v>
      </c>
      <c r="B38" s="195" t="s">
        <v>18</v>
      </c>
      <c r="C38" s="196"/>
      <c r="D38" s="88" t="s">
        <v>112</v>
      </c>
      <c r="E38" s="161" t="s">
        <v>87</v>
      </c>
      <c r="F38" s="89" t="s">
        <v>100</v>
      </c>
      <c r="G38" s="90">
        <v>80</v>
      </c>
      <c r="H38" s="91" t="s">
        <v>1</v>
      </c>
      <c r="I38" s="92">
        <v>3.7900000000000003E-2</v>
      </c>
      <c r="J38" s="27">
        <v>0.8</v>
      </c>
      <c r="K38" s="197"/>
      <c r="L38" s="94">
        <v>100</v>
      </c>
      <c r="M38" s="27">
        <f t="shared" si="12"/>
        <v>80</v>
      </c>
      <c r="N38" s="95">
        <v>3.95</v>
      </c>
      <c r="O38" s="197"/>
      <c r="P38" s="96">
        <v>6600</v>
      </c>
      <c r="Q38" s="221">
        <f t="shared" si="13"/>
        <v>5280</v>
      </c>
      <c r="R38" s="95">
        <f t="shared" si="14"/>
        <v>280.7</v>
      </c>
      <c r="S38" s="97">
        <v>2.09</v>
      </c>
      <c r="T38" s="198"/>
      <c r="U38" s="99">
        <v>29</v>
      </c>
      <c r="V38" s="99">
        <v>17</v>
      </c>
      <c r="W38" s="99">
        <v>33</v>
      </c>
      <c r="X38" s="100">
        <f t="shared" si="15"/>
        <v>16.25</v>
      </c>
      <c r="Y38" s="198"/>
      <c r="Z38" s="101" t="s">
        <v>17</v>
      </c>
      <c r="AA38" s="102">
        <v>295</v>
      </c>
      <c r="AB38" s="102">
        <v>410</v>
      </c>
      <c r="AC38" s="102">
        <v>170</v>
      </c>
      <c r="AD38" s="198"/>
      <c r="AE38" s="103"/>
      <c r="AF38" s="104"/>
      <c r="AG38" s="104">
        <f t="shared" si="16"/>
        <v>66</v>
      </c>
      <c r="AH38" s="105">
        <v>15</v>
      </c>
      <c r="AI38" s="106">
        <v>20</v>
      </c>
      <c r="AJ38" s="198"/>
      <c r="AK38" s="107">
        <v>5901508814616</v>
      </c>
      <c r="AL38" s="188" t="s">
        <v>16</v>
      </c>
      <c r="AM38" s="76">
        <v>5901508804617</v>
      </c>
      <c r="AN38" s="77">
        <v>5901508804693</v>
      </c>
    </row>
    <row r="39" spans="1:40" s="327" customFormat="1" x14ac:dyDescent="0.2">
      <c r="A39" s="325" t="s">
        <v>117</v>
      </c>
      <c r="B39" s="328" t="s">
        <v>120</v>
      </c>
      <c r="C39" s="329" t="s">
        <v>68</v>
      </c>
      <c r="D39" s="330" t="s">
        <v>119</v>
      </c>
      <c r="E39" s="189" t="s">
        <v>87</v>
      </c>
      <c r="F39" s="331" t="s">
        <v>100</v>
      </c>
      <c r="G39" s="332">
        <v>80</v>
      </c>
      <c r="H39" s="204" t="s">
        <v>1</v>
      </c>
      <c r="I39" s="333"/>
      <c r="J39" s="334">
        <v>0.45</v>
      </c>
      <c r="K39" s="335"/>
      <c r="L39" s="336">
        <v>250</v>
      </c>
      <c r="M39" s="337">
        <f t="shared" si="12"/>
        <v>112.5</v>
      </c>
      <c r="N39" s="146"/>
      <c r="O39" s="335"/>
      <c r="P39" s="338">
        <v>6800</v>
      </c>
      <c r="Q39" s="211">
        <f t="shared" si="13"/>
        <v>3060</v>
      </c>
      <c r="R39" s="146"/>
      <c r="S39" s="149">
        <v>1.81</v>
      </c>
      <c r="T39" s="339"/>
      <c r="U39" s="340"/>
      <c r="V39" s="340"/>
      <c r="W39" s="340"/>
      <c r="X39" s="151"/>
      <c r="Y39" s="339"/>
      <c r="Z39" s="341"/>
      <c r="AA39" s="342"/>
      <c r="AB39" s="342"/>
      <c r="AC39" s="342"/>
      <c r="AD39" s="339"/>
      <c r="AE39" s="343"/>
      <c r="AF39" s="344"/>
      <c r="AG39" s="344">
        <f t="shared" si="16"/>
        <v>27.2</v>
      </c>
      <c r="AH39" s="345"/>
      <c r="AI39" s="346"/>
      <c r="AJ39" s="190"/>
      <c r="AK39" s="191"/>
      <c r="AL39" s="326"/>
      <c r="AM39" s="193"/>
      <c r="AN39" s="194"/>
    </row>
    <row r="40" spans="1:40" x14ac:dyDescent="0.2">
      <c r="A40" s="162" t="s">
        <v>117</v>
      </c>
      <c r="B40" s="320" t="s">
        <v>121</v>
      </c>
      <c r="C40" s="184" t="s">
        <v>68</v>
      </c>
      <c r="D40" s="116" t="s">
        <v>101</v>
      </c>
      <c r="E40" s="189" t="s">
        <v>87</v>
      </c>
      <c r="F40" s="117" t="s">
        <v>100</v>
      </c>
      <c r="G40" s="118">
        <v>90</v>
      </c>
      <c r="H40" s="91" t="s">
        <v>1</v>
      </c>
      <c r="I40" s="119"/>
      <c r="J40" s="261">
        <v>0.33</v>
      </c>
      <c r="K40" s="321"/>
      <c r="L40" s="158">
        <v>200</v>
      </c>
      <c r="M40" s="120">
        <f t="shared" si="12"/>
        <v>66</v>
      </c>
      <c r="N40" s="123"/>
      <c r="O40" s="321"/>
      <c r="P40" s="124">
        <v>4000</v>
      </c>
      <c r="Q40" s="221">
        <f t="shared" si="13"/>
        <v>1320</v>
      </c>
      <c r="R40" s="123"/>
      <c r="S40" s="126">
        <v>1.81</v>
      </c>
      <c r="T40" s="322"/>
      <c r="U40" s="128"/>
      <c r="V40" s="128"/>
      <c r="W40" s="128"/>
      <c r="X40" s="129"/>
      <c r="Y40" s="322"/>
      <c r="Z40" s="130"/>
      <c r="AA40" s="131"/>
      <c r="AB40" s="131"/>
      <c r="AC40" s="131"/>
      <c r="AD40" s="322"/>
      <c r="AE40" s="159"/>
      <c r="AF40" s="160"/>
      <c r="AG40" s="160"/>
      <c r="AH40" s="133"/>
      <c r="AI40" s="134"/>
      <c r="AJ40" s="198"/>
      <c r="AK40" s="107"/>
      <c r="AL40" s="188"/>
      <c r="AM40" s="76"/>
      <c r="AN40" s="77"/>
    </row>
    <row r="41" spans="1:40" x14ac:dyDescent="0.2">
      <c r="A41" s="162" t="s">
        <v>117</v>
      </c>
      <c r="B41" s="200" t="s">
        <v>15</v>
      </c>
      <c r="C41" s="201"/>
      <c r="D41" s="202" t="s">
        <v>122</v>
      </c>
      <c r="E41" s="161" t="s">
        <v>87</v>
      </c>
      <c r="F41" s="199" t="s">
        <v>100</v>
      </c>
      <c r="G41" s="203">
        <v>70</v>
      </c>
      <c r="H41" s="91" t="s">
        <v>1</v>
      </c>
      <c r="I41" s="205">
        <v>3.5099999999999999E-2</v>
      </c>
      <c r="J41" s="206">
        <v>0.76</v>
      </c>
      <c r="K41" s="207"/>
      <c r="L41" s="208">
        <v>250</v>
      </c>
      <c r="M41" s="206">
        <f t="shared" si="12"/>
        <v>190</v>
      </c>
      <c r="N41" s="209">
        <v>9.14</v>
      </c>
      <c r="O41" s="207"/>
      <c r="P41" s="210">
        <v>6000</v>
      </c>
      <c r="Q41" s="221">
        <f t="shared" si="13"/>
        <v>4560</v>
      </c>
      <c r="R41" s="209">
        <f t="shared" si="14"/>
        <v>239.36</v>
      </c>
      <c r="S41" s="212">
        <v>1.82</v>
      </c>
      <c r="T41" s="190"/>
      <c r="U41" s="213">
        <v>32</v>
      </c>
      <c r="V41" s="213">
        <v>17</v>
      </c>
      <c r="W41" s="213">
        <v>29</v>
      </c>
      <c r="X41" s="214">
        <f t="shared" si="15"/>
        <v>15.75</v>
      </c>
      <c r="Y41" s="190"/>
      <c r="Z41" s="215" t="s">
        <v>14</v>
      </c>
      <c r="AA41" s="216">
        <v>400</v>
      </c>
      <c r="AB41" s="216">
        <v>370</v>
      </c>
      <c r="AC41" s="216">
        <v>325</v>
      </c>
      <c r="AD41" s="190"/>
      <c r="AE41" s="217"/>
      <c r="AF41" s="218"/>
      <c r="AG41" s="218">
        <f t="shared" si="16"/>
        <v>24</v>
      </c>
      <c r="AH41" s="219">
        <v>15</v>
      </c>
      <c r="AI41" s="220">
        <v>20</v>
      </c>
      <c r="AJ41" s="190"/>
      <c r="AK41" s="191">
        <v>5901508814180</v>
      </c>
      <c r="AL41" s="192"/>
      <c r="AM41" s="193">
        <v>5901508804181</v>
      </c>
      <c r="AN41" s="194">
        <v>5901508814463</v>
      </c>
    </row>
    <row r="42" spans="1:40" x14ac:dyDescent="0.2">
      <c r="A42" s="162" t="s">
        <v>117</v>
      </c>
      <c r="B42" s="195" t="s">
        <v>11</v>
      </c>
      <c r="C42" s="196"/>
      <c r="D42" s="88" t="s">
        <v>113</v>
      </c>
      <c r="E42" s="161" t="s">
        <v>87</v>
      </c>
      <c r="F42" s="89" t="s">
        <v>100</v>
      </c>
      <c r="G42" s="90">
        <v>70</v>
      </c>
      <c r="H42" s="91" t="s">
        <v>1</v>
      </c>
      <c r="I42" s="92">
        <v>4.0599999999999997E-2</v>
      </c>
      <c r="J42" s="27">
        <v>0.86</v>
      </c>
      <c r="K42" s="197"/>
      <c r="L42" s="94">
        <v>250</v>
      </c>
      <c r="M42" s="27">
        <f>J42*L42</f>
        <v>215</v>
      </c>
      <c r="N42" s="95">
        <v>10.58</v>
      </c>
      <c r="O42" s="197"/>
      <c r="P42" s="96">
        <v>8500</v>
      </c>
      <c r="Q42" s="221">
        <f t="shared" si="13"/>
        <v>7310</v>
      </c>
      <c r="R42" s="95">
        <f>N42*AG42+AI42</f>
        <v>379.72</v>
      </c>
      <c r="S42" s="97">
        <v>2.04</v>
      </c>
      <c r="T42" s="198"/>
      <c r="U42" s="99">
        <v>32</v>
      </c>
      <c r="V42" s="99">
        <v>17</v>
      </c>
      <c r="W42" s="99">
        <v>42</v>
      </c>
      <c r="X42" s="100">
        <f>_xlfn.FLOOR.MATH((U42*V42*W42)/1000,0.05,0)</f>
        <v>22.8</v>
      </c>
      <c r="Y42" s="198"/>
      <c r="Z42" s="101" t="s">
        <v>9</v>
      </c>
      <c r="AA42" s="102">
        <v>400</v>
      </c>
      <c r="AB42" s="102">
        <v>500</v>
      </c>
      <c r="AC42" s="102">
        <v>325</v>
      </c>
      <c r="AD42" s="198"/>
      <c r="AE42" s="103"/>
      <c r="AF42" s="104"/>
      <c r="AG42" s="104">
        <f>P42/L42</f>
        <v>34</v>
      </c>
      <c r="AH42" s="105">
        <v>15</v>
      </c>
      <c r="AI42" s="106">
        <v>20</v>
      </c>
      <c r="AJ42" s="198"/>
      <c r="AK42" s="107">
        <v>5901508813985</v>
      </c>
      <c r="AL42" s="288"/>
      <c r="AM42" s="76">
        <v>5901508803986</v>
      </c>
      <c r="AN42" s="77">
        <v>5901508814395</v>
      </c>
    </row>
    <row r="43" spans="1:40" x14ac:dyDescent="0.2">
      <c r="A43" s="162" t="s">
        <v>117</v>
      </c>
      <c r="B43" s="195" t="s">
        <v>10</v>
      </c>
      <c r="C43" s="196"/>
      <c r="D43" s="88" t="s">
        <v>113</v>
      </c>
      <c r="E43" s="161" t="s">
        <v>87</v>
      </c>
      <c r="F43" s="89" t="s">
        <v>100</v>
      </c>
      <c r="G43" s="90">
        <v>80</v>
      </c>
      <c r="H43" s="91" t="s">
        <v>1</v>
      </c>
      <c r="I43" s="92">
        <v>4.5199999999999997E-2</v>
      </c>
      <c r="J43" s="27">
        <v>0.93</v>
      </c>
      <c r="K43" s="197"/>
      <c r="L43" s="94">
        <v>250</v>
      </c>
      <c r="M43" s="27">
        <f>J43*L43</f>
        <v>232.5</v>
      </c>
      <c r="N43" s="95">
        <v>11.76</v>
      </c>
      <c r="O43" s="197"/>
      <c r="P43" s="96">
        <v>6000</v>
      </c>
      <c r="Q43" s="221">
        <f t="shared" si="13"/>
        <v>5580</v>
      </c>
      <c r="R43" s="95">
        <f>N43*AG43+AI43</f>
        <v>302.24</v>
      </c>
      <c r="S43" s="97">
        <v>2.1800000000000002</v>
      </c>
      <c r="T43" s="198"/>
      <c r="U43" s="99">
        <v>32</v>
      </c>
      <c r="V43" s="99">
        <v>17</v>
      </c>
      <c r="W43" s="99">
        <v>42</v>
      </c>
      <c r="X43" s="100">
        <f>_xlfn.FLOOR.MATH((U43*V43*W43)/1000,0.05,0)</f>
        <v>22.8</v>
      </c>
      <c r="Y43" s="198"/>
      <c r="Z43" s="101" t="s">
        <v>9</v>
      </c>
      <c r="AA43" s="102">
        <v>400</v>
      </c>
      <c r="AB43" s="102">
        <v>500</v>
      </c>
      <c r="AC43" s="102">
        <v>325</v>
      </c>
      <c r="AD43" s="198"/>
      <c r="AE43" s="103"/>
      <c r="AF43" s="104"/>
      <c r="AG43" s="104">
        <f>P43/L43</f>
        <v>24</v>
      </c>
      <c r="AH43" s="105">
        <v>15</v>
      </c>
      <c r="AI43" s="106">
        <v>20</v>
      </c>
      <c r="AJ43" s="198"/>
      <c r="AK43" s="107">
        <v>5901508814579</v>
      </c>
      <c r="AL43" s="288"/>
      <c r="AM43" s="76">
        <v>5901508804570</v>
      </c>
      <c r="AN43" s="77">
        <v>5901508804686</v>
      </c>
    </row>
    <row r="44" spans="1:40" s="284" customFormat="1" x14ac:dyDescent="0.2">
      <c r="A44" s="347" t="s">
        <v>117</v>
      </c>
      <c r="B44" s="348" t="s">
        <v>8</v>
      </c>
      <c r="C44" s="349"/>
      <c r="D44" s="163" t="s">
        <v>114</v>
      </c>
      <c r="E44" s="161" t="s">
        <v>87</v>
      </c>
      <c r="F44" s="350" t="s">
        <v>100</v>
      </c>
      <c r="G44" s="164">
        <v>70</v>
      </c>
      <c r="H44" s="165" t="s">
        <v>1</v>
      </c>
      <c r="I44" s="166"/>
      <c r="J44" s="167">
        <v>0.88</v>
      </c>
      <c r="K44" s="168"/>
      <c r="L44" s="351">
        <v>100</v>
      </c>
      <c r="M44" s="167">
        <f>J44*L44</f>
        <v>88</v>
      </c>
      <c r="N44" s="169">
        <v>4.28</v>
      </c>
      <c r="O44" s="168"/>
      <c r="P44" s="170">
        <v>6000</v>
      </c>
      <c r="Q44" s="352">
        <f>J44*P44</f>
        <v>5280</v>
      </c>
      <c r="R44" s="169">
        <f>N44*AG44+AI44</f>
        <v>276.8</v>
      </c>
      <c r="S44" s="353">
        <v>2.0499999999999998</v>
      </c>
      <c r="T44" s="137"/>
      <c r="U44" s="171">
        <v>32</v>
      </c>
      <c r="V44" s="171">
        <v>20</v>
      </c>
      <c r="W44" s="171">
        <v>32</v>
      </c>
      <c r="X44" s="172">
        <f>_xlfn.FLOOR.MATH((U44*V44*W44)/1000,0.05,0)</f>
        <v>20.450000000000003</v>
      </c>
      <c r="Y44" s="137"/>
      <c r="Z44" s="173" t="s">
        <v>7</v>
      </c>
      <c r="AA44" s="174">
        <v>325</v>
      </c>
      <c r="AB44" s="174">
        <v>400</v>
      </c>
      <c r="AC44" s="174">
        <v>170</v>
      </c>
      <c r="AD44" s="137"/>
      <c r="AE44" s="170"/>
      <c r="AF44" s="175"/>
      <c r="AG44" s="175">
        <f>P44/L44</f>
        <v>60</v>
      </c>
      <c r="AH44" s="176">
        <v>15</v>
      </c>
      <c r="AI44" s="177">
        <v>20</v>
      </c>
      <c r="AJ44" s="137"/>
      <c r="AK44" s="136">
        <v>5901508814005</v>
      </c>
      <c r="AL44" s="354"/>
      <c r="AM44" s="138">
        <v>5901508804006</v>
      </c>
      <c r="AN44" s="139">
        <v>5901508804303</v>
      </c>
    </row>
    <row r="45" spans="1:40" x14ac:dyDescent="0.2">
      <c r="A45" s="162" t="s">
        <v>117</v>
      </c>
      <c r="B45" s="195" t="s">
        <v>13</v>
      </c>
      <c r="C45" s="196"/>
      <c r="D45" s="88" t="s">
        <v>123</v>
      </c>
      <c r="E45" s="161" t="s">
        <v>87</v>
      </c>
      <c r="F45" s="89" t="s">
        <v>100</v>
      </c>
      <c r="G45" s="90">
        <v>70</v>
      </c>
      <c r="H45" s="91" t="s">
        <v>1</v>
      </c>
      <c r="I45" s="92">
        <v>3.5799999999999998E-2</v>
      </c>
      <c r="J45" s="27">
        <v>0.47</v>
      </c>
      <c r="K45" s="93"/>
      <c r="L45" s="94">
        <v>250</v>
      </c>
      <c r="M45" s="27">
        <f t="shared" si="12"/>
        <v>117.5</v>
      </c>
      <c r="N45" s="95">
        <v>9.7200000000000006</v>
      </c>
      <c r="O45" s="93"/>
      <c r="P45" s="96">
        <v>9000</v>
      </c>
      <c r="Q45" s="221">
        <f t="shared" si="13"/>
        <v>4230</v>
      </c>
      <c r="R45" s="95">
        <f t="shared" si="14"/>
        <v>369.92</v>
      </c>
      <c r="S45" s="222">
        <v>2.12</v>
      </c>
      <c r="T45" s="98"/>
      <c r="U45" s="99">
        <v>32</v>
      </c>
      <c r="V45" s="99">
        <v>22</v>
      </c>
      <c r="W45" s="99">
        <v>25</v>
      </c>
      <c r="X45" s="100">
        <f t="shared" si="15"/>
        <v>17.600000000000001</v>
      </c>
      <c r="Y45" s="98"/>
      <c r="Z45" s="101" t="s">
        <v>12</v>
      </c>
      <c r="AA45" s="102">
        <v>315</v>
      </c>
      <c r="AB45" s="102">
        <v>330</v>
      </c>
      <c r="AC45" s="102">
        <v>425</v>
      </c>
      <c r="AD45" s="98"/>
      <c r="AE45" s="103"/>
      <c r="AF45" s="104"/>
      <c r="AG45" s="218">
        <f t="shared" si="16"/>
        <v>36</v>
      </c>
      <c r="AH45" s="105">
        <v>15</v>
      </c>
      <c r="AI45" s="106">
        <v>20</v>
      </c>
      <c r="AJ45" s="98"/>
      <c r="AK45" s="107">
        <v>5901508813220</v>
      </c>
      <c r="AL45" s="223"/>
      <c r="AM45" s="76">
        <v>5901508803221</v>
      </c>
      <c r="AN45" s="77">
        <v>5901508814685</v>
      </c>
    </row>
    <row r="46" spans="1:40" ht="5.85" customHeight="1" x14ac:dyDescent="0.2">
      <c r="A46" s="256"/>
      <c r="B46" s="108"/>
      <c r="I46" s="110"/>
      <c r="AM46" s="113"/>
      <c r="AN46" s="113"/>
    </row>
    <row r="47" spans="1:40" x14ac:dyDescent="0.2">
      <c r="A47" s="257" t="s">
        <v>125</v>
      </c>
      <c r="B47" s="47">
        <v>70230030000</v>
      </c>
      <c r="C47" s="323"/>
      <c r="D47" s="49" t="s">
        <v>71</v>
      </c>
      <c r="E47" s="161" t="s">
        <v>88</v>
      </c>
      <c r="F47" s="50" t="s">
        <v>100</v>
      </c>
      <c r="G47" s="51">
        <v>90</v>
      </c>
      <c r="H47" s="224" t="s">
        <v>6</v>
      </c>
      <c r="I47" s="53">
        <v>1.4E-2</v>
      </c>
      <c r="J47" s="54">
        <v>0.56000000000000005</v>
      </c>
      <c r="K47" s="28"/>
      <c r="L47" s="55">
        <v>250</v>
      </c>
      <c r="M47" s="56">
        <f>J47*L47</f>
        <v>140</v>
      </c>
      <c r="N47" s="57">
        <v>3.99</v>
      </c>
      <c r="O47" s="28"/>
      <c r="P47" s="32">
        <v>15000</v>
      </c>
      <c r="Q47" s="33">
        <f>J47*P47</f>
        <v>8400</v>
      </c>
      <c r="R47" s="57">
        <f>N47*AG47+AI47</f>
        <v>259.39999999999998</v>
      </c>
      <c r="S47" s="60">
        <v>2.11</v>
      </c>
      <c r="T47" s="35"/>
      <c r="U47" s="36">
        <v>18</v>
      </c>
      <c r="V47" s="36">
        <v>8</v>
      </c>
      <c r="W47" s="36">
        <v>22.5</v>
      </c>
      <c r="X47" s="62">
        <f>_xlfn.FLOOR.MATH((U47*V47*W47)/1000,0.05,0)</f>
        <v>3.2</v>
      </c>
      <c r="Y47" s="35"/>
      <c r="Z47" s="38" t="s">
        <v>3</v>
      </c>
      <c r="AA47" s="39">
        <v>330</v>
      </c>
      <c r="AB47" s="39">
        <v>370</v>
      </c>
      <c r="AC47" s="39">
        <v>340</v>
      </c>
      <c r="AD47" s="35"/>
      <c r="AE47" s="32"/>
      <c r="AF47" s="40"/>
      <c r="AG47" s="40">
        <f>P47/L47</f>
        <v>60</v>
      </c>
      <c r="AH47" s="41">
        <v>15</v>
      </c>
      <c r="AI47" s="42">
        <v>20</v>
      </c>
      <c r="AJ47" s="35"/>
      <c r="AK47" s="40">
        <v>5901508812780</v>
      </c>
      <c r="AL47" s="35"/>
      <c r="AM47" s="76">
        <v>590150880278</v>
      </c>
      <c r="AN47" s="77">
        <v>590150881342</v>
      </c>
    </row>
    <row r="48" spans="1:40" x14ac:dyDescent="0.2">
      <c r="A48" s="257" t="s">
        <v>125</v>
      </c>
      <c r="B48" s="20">
        <v>70630030000</v>
      </c>
      <c r="C48" s="184" t="s">
        <v>126</v>
      </c>
      <c r="D48" s="22" t="s">
        <v>127</v>
      </c>
      <c r="E48" s="161" t="s">
        <v>88</v>
      </c>
      <c r="F48" s="19" t="s">
        <v>100</v>
      </c>
      <c r="G48" s="24">
        <v>90</v>
      </c>
      <c r="H48" s="225" t="s">
        <v>6</v>
      </c>
      <c r="I48" s="26">
        <v>2.8299999999999999E-2</v>
      </c>
      <c r="J48" s="27">
        <v>0.69</v>
      </c>
      <c r="K48" s="28"/>
      <c r="L48" s="72">
        <v>250</v>
      </c>
      <c r="M48" s="30">
        <f>J48*L48</f>
        <v>172.5</v>
      </c>
      <c r="N48" s="31">
        <v>7.5</v>
      </c>
      <c r="O48" s="28"/>
      <c r="P48" s="65">
        <v>6000</v>
      </c>
      <c r="Q48" s="59">
        <f>J48*P48</f>
        <v>4140</v>
      </c>
      <c r="R48" s="31">
        <f>N48*AG48+AI48</f>
        <v>200</v>
      </c>
      <c r="S48" s="34">
        <v>1.77</v>
      </c>
      <c r="T48" s="35"/>
      <c r="U48" s="61">
        <v>24</v>
      </c>
      <c r="V48" s="61">
        <v>10</v>
      </c>
      <c r="W48" s="61">
        <v>36</v>
      </c>
      <c r="X48" s="37">
        <f>_xlfn.FLOOR.MATH((U48*V48*W48)/1000,0.05,0)</f>
        <v>8.6</v>
      </c>
      <c r="Y48" s="35"/>
      <c r="Z48" s="63" t="s">
        <v>4</v>
      </c>
      <c r="AA48" s="64">
        <v>400</v>
      </c>
      <c r="AB48" s="64">
        <v>550</v>
      </c>
      <c r="AC48" s="64">
        <v>245</v>
      </c>
      <c r="AD48" s="35"/>
      <c r="AE48" s="65"/>
      <c r="AF48" s="66"/>
      <c r="AG48" s="66">
        <f>P48/L48</f>
        <v>24</v>
      </c>
      <c r="AH48" s="67">
        <v>15</v>
      </c>
      <c r="AI48" s="68">
        <v>20</v>
      </c>
      <c r="AJ48" s="35"/>
      <c r="AK48" s="78">
        <v>5901508812735</v>
      </c>
      <c r="AL48" s="35"/>
      <c r="AM48" s="79">
        <v>590150880273</v>
      </c>
      <c r="AN48" s="80">
        <v>590150881341</v>
      </c>
    </row>
    <row r="49" spans="1:40" x14ac:dyDescent="0.2">
      <c r="A49" s="257" t="s">
        <v>125</v>
      </c>
      <c r="B49" s="47">
        <v>71030030000</v>
      </c>
      <c r="C49" s="323"/>
      <c r="D49" s="49" t="s">
        <v>74</v>
      </c>
      <c r="E49" s="161" t="s">
        <v>88</v>
      </c>
      <c r="F49" s="50" t="s">
        <v>100</v>
      </c>
      <c r="G49" s="51">
        <v>90</v>
      </c>
      <c r="H49" s="224" t="s">
        <v>6</v>
      </c>
      <c r="I49" s="53">
        <v>4.8000000000000001E-2</v>
      </c>
      <c r="J49" s="54">
        <v>0.87</v>
      </c>
      <c r="K49" s="28"/>
      <c r="L49" s="55">
        <v>100</v>
      </c>
      <c r="M49" s="56">
        <f>J49*L49</f>
        <v>87</v>
      </c>
      <c r="N49" s="57">
        <v>5.2</v>
      </c>
      <c r="O49" s="28"/>
      <c r="P49" s="83">
        <v>3000</v>
      </c>
      <c r="Q49" s="82">
        <f>J49*P49</f>
        <v>2610</v>
      </c>
      <c r="R49" s="57">
        <f>N49*AG49+AI49</f>
        <v>176</v>
      </c>
      <c r="S49" s="60">
        <v>1.99</v>
      </c>
      <c r="T49" s="35"/>
      <c r="U49" s="36">
        <v>30.5</v>
      </c>
      <c r="V49" s="36">
        <v>17</v>
      </c>
      <c r="W49" s="36">
        <v>42.5</v>
      </c>
      <c r="X49" s="62">
        <f>_xlfn.FLOOR.MATH((U49*V49*W49)/1000,0.05,0)</f>
        <v>22</v>
      </c>
      <c r="Y49" s="35"/>
      <c r="Z49" s="38" t="s">
        <v>0</v>
      </c>
      <c r="AA49" s="39">
        <v>310</v>
      </c>
      <c r="AB49" s="39">
        <v>540</v>
      </c>
      <c r="AC49" s="39">
        <v>225</v>
      </c>
      <c r="AD49" s="35"/>
      <c r="AE49" s="83"/>
      <c r="AF49" s="84"/>
      <c r="AG49" s="84">
        <f>P49/L49</f>
        <v>30</v>
      </c>
      <c r="AH49" s="41">
        <v>15</v>
      </c>
      <c r="AI49" s="42">
        <v>20</v>
      </c>
      <c r="AJ49" s="35"/>
      <c r="AK49" s="85">
        <v>5901508812728</v>
      </c>
      <c r="AL49" s="35"/>
      <c r="AM49" s="86">
        <v>590150880272</v>
      </c>
      <c r="AN49" s="87">
        <v>590150881340</v>
      </c>
    </row>
    <row r="50" spans="1:40" ht="5.85" customHeight="1" x14ac:dyDescent="0.2">
      <c r="A50" s="256"/>
      <c r="B50" s="108"/>
      <c r="I50" s="110"/>
      <c r="AK50" s="226"/>
      <c r="AM50" s="227"/>
      <c r="AN50" s="227"/>
    </row>
    <row r="51" spans="1:40" x14ac:dyDescent="0.2">
      <c r="A51" s="260">
        <v>23</v>
      </c>
      <c r="B51" s="20">
        <v>10211042010</v>
      </c>
      <c r="C51" s="21"/>
      <c r="D51" s="22" t="s">
        <v>71</v>
      </c>
      <c r="E51" s="228" t="s">
        <v>89</v>
      </c>
      <c r="F51" s="19" t="s">
        <v>82</v>
      </c>
      <c r="G51" s="24">
        <v>100</v>
      </c>
      <c r="H51" s="25" t="s">
        <v>5</v>
      </c>
      <c r="I51" s="26">
        <v>2.4899999999999999E-2</v>
      </c>
      <c r="J51" s="27">
        <v>0.7</v>
      </c>
      <c r="K51" s="28"/>
      <c r="L51" s="29">
        <v>250</v>
      </c>
      <c r="M51" s="30">
        <f t="shared" ref="M51:M56" si="17">J51*L51</f>
        <v>175</v>
      </c>
      <c r="N51" s="31">
        <v>6.55</v>
      </c>
      <c r="O51" s="28"/>
      <c r="P51" s="32">
        <v>6000</v>
      </c>
      <c r="Q51" s="82">
        <f t="shared" ref="Q51:Q56" si="18">J51*P51</f>
        <v>4200</v>
      </c>
      <c r="R51" s="31">
        <f t="shared" ref="R51:R56" si="19">N51*AG51+AI51</f>
        <v>177.2</v>
      </c>
      <c r="S51" s="34">
        <v>1.49</v>
      </c>
      <c r="T51" s="35"/>
      <c r="U51" s="36">
        <v>18</v>
      </c>
      <c r="V51" s="36">
        <v>8</v>
      </c>
      <c r="W51" s="36">
        <v>22.5</v>
      </c>
      <c r="X51" s="37">
        <f t="shared" ref="X51:X56" si="20">_xlfn.FLOOR.MATH((U51*V51*W51)/1000,0.05,0)</f>
        <v>3.2</v>
      </c>
      <c r="Y51" s="35"/>
      <c r="Z51" s="38" t="s">
        <v>3</v>
      </c>
      <c r="AA51" s="39">
        <v>330</v>
      </c>
      <c r="AB51" s="39">
        <v>370</v>
      </c>
      <c r="AC51" s="39">
        <v>340</v>
      </c>
      <c r="AD51" s="35"/>
      <c r="AE51" s="32"/>
      <c r="AF51" s="40"/>
      <c r="AG51" s="40">
        <f t="shared" ref="AG51:AG56" si="21">P51/L51</f>
        <v>24</v>
      </c>
      <c r="AH51" s="41">
        <v>15</v>
      </c>
      <c r="AI51" s="42">
        <v>20</v>
      </c>
      <c r="AJ51" s="35"/>
      <c r="AK51" s="40">
        <v>5901508812445</v>
      </c>
      <c r="AL51" s="35"/>
      <c r="AM51" s="76">
        <v>590150880244</v>
      </c>
      <c r="AN51" s="77">
        <v>590150881293</v>
      </c>
    </row>
    <row r="52" spans="1:40" x14ac:dyDescent="0.2">
      <c r="A52" s="260">
        <v>23</v>
      </c>
      <c r="B52" s="47">
        <v>10211042011</v>
      </c>
      <c r="C52" s="48"/>
      <c r="D52" s="49" t="s">
        <v>71</v>
      </c>
      <c r="E52" s="229" t="s">
        <v>91</v>
      </c>
      <c r="F52" s="50" t="s">
        <v>82</v>
      </c>
      <c r="G52" s="51">
        <v>100</v>
      </c>
      <c r="H52" s="52" t="s">
        <v>5</v>
      </c>
      <c r="I52" s="53">
        <v>2.4899999999999999E-2</v>
      </c>
      <c r="J52" s="54">
        <v>0.7</v>
      </c>
      <c r="K52" s="28"/>
      <c r="L52" s="55">
        <v>250</v>
      </c>
      <c r="M52" s="56">
        <f t="shared" si="17"/>
        <v>175</v>
      </c>
      <c r="N52" s="57">
        <v>6.55</v>
      </c>
      <c r="O52" s="28"/>
      <c r="P52" s="65">
        <v>7500</v>
      </c>
      <c r="Q52" s="59">
        <f t="shared" si="18"/>
        <v>5250</v>
      </c>
      <c r="R52" s="57">
        <f t="shared" si="19"/>
        <v>216.5</v>
      </c>
      <c r="S52" s="60">
        <v>1.93</v>
      </c>
      <c r="T52" s="35"/>
      <c r="U52" s="230">
        <v>18</v>
      </c>
      <c r="V52" s="230">
        <v>8</v>
      </c>
      <c r="W52" s="230">
        <v>22.5</v>
      </c>
      <c r="X52" s="62">
        <f t="shared" si="20"/>
        <v>3.2</v>
      </c>
      <c r="Y52" s="35"/>
      <c r="Z52" s="231" t="s">
        <v>3</v>
      </c>
      <c r="AA52" s="232">
        <v>330</v>
      </c>
      <c r="AB52" s="232">
        <v>370</v>
      </c>
      <c r="AC52" s="232">
        <v>340</v>
      </c>
      <c r="AD52" s="233"/>
      <c r="AE52" s="234"/>
      <c r="AF52" s="235"/>
      <c r="AG52" s="235">
        <f t="shared" si="21"/>
        <v>30</v>
      </c>
      <c r="AH52" s="236">
        <v>15</v>
      </c>
      <c r="AI52" s="237">
        <v>20</v>
      </c>
      <c r="AJ52" s="233"/>
      <c r="AK52" s="238">
        <v>5901508812407</v>
      </c>
      <c r="AL52" s="233"/>
      <c r="AM52" s="239">
        <v>590150880240</v>
      </c>
      <c r="AN52" s="240">
        <v>590150881292</v>
      </c>
    </row>
    <row r="53" spans="1:40" x14ac:dyDescent="0.2">
      <c r="A53" s="260">
        <v>23</v>
      </c>
      <c r="B53" s="20">
        <v>10211042012</v>
      </c>
      <c r="C53" s="21"/>
      <c r="D53" s="22" t="s">
        <v>71</v>
      </c>
      <c r="E53" s="241" t="s">
        <v>90</v>
      </c>
      <c r="F53" s="19" t="s">
        <v>82</v>
      </c>
      <c r="G53" s="24">
        <v>100</v>
      </c>
      <c r="H53" s="25" t="s">
        <v>5</v>
      </c>
      <c r="I53" s="26">
        <v>2.4899999999999999E-2</v>
      </c>
      <c r="J53" s="27">
        <v>0.7</v>
      </c>
      <c r="K53" s="28"/>
      <c r="L53" s="72">
        <v>250</v>
      </c>
      <c r="M53" s="30">
        <f t="shared" si="17"/>
        <v>175</v>
      </c>
      <c r="N53" s="31">
        <v>6.55</v>
      </c>
      <c r="O53" s="28"/>
      <c r="P53" s="83">
        <v>7500</v>
      </c>
      <c r="Q53" s="73">
        <f t="shared" si="18"/>
        <v>5250</v>
      </c>
      <c r="R53" s="31">
        <f t="shared" si="19"/>
        <v>216.5</v>
      </c>
      <c r="S53" s="34">
        <v>1.93</v>
      </c>
      <c r="T53" s="35"/>
      <c r="U53" s="36">
        <v>18</v>
      </c>
      <c r="V53" s="36">
        <v>8</v>
      </c>
      <c r="W53" s="36">
        <v>22.5</v>
      </c>
      <c r="X53" s="37">
        <f t="shared" si="20"/>
        <v>3.2</v>
      </c>
      <c r="Y53" s="35"/>
      <c r="Z53" s="38" t="s">
        <v>3</v>
      </c>
      <c r="AA53" s="39">
        <v>330</v>
      </c>
      <c r="AB53" s="39">
        <v>370</v>
      </c>
      <c r="AC53" s="39">
        <v>340</v>
      </c>
      <c r="AD53" s="35"/>
      <c r="AE53" s="32"/>
      <c r="AF53" s="40"/>
      <c r="AG53" s="40">
        <f t="shared" si="21"/>
        <v>30</v>
      </c>
      <c r="AH53" s="41">
        <v>15</v>
      </c>
      <c r="AI53" s="42">
        <v>20</v>
      </c>
      <c r="AJ53" s="35"/>
      <c r="AK53" s="40">
        <v>5901508812391</v>
      </c>
      <c r="AL53" s="35"/>
      <c r="AM53" s="76">
        <v>590150880239</v>
      </c>
      <c r="AN53" s="77">
        <v>590150881291</v>
      </c>
    </row>
    <row r="54" spans="1:40" x14ac:dyDescent="0.2">
      <c r="A54" s="260">
        <v>23</v>
      </c>
      <c r="B54" s="47">
        <v>10411040010</v>
      </c>
      <c r="C54" s="48"/>
      <c r="D54" s="49" t="s">
        <v>70</v>
      </c>
      <c r="E54" s="228" t="s">
        <v>89</v>
      </c>
      <c r="F54" s="50" t="s">
        <v>82</v>
      </c>
      <c r="G54" s="51">
        <v>100</v>
      </c>
      <c r="H54" s="52" t="s">
        <v>5</v>
      </c>
      <c r="I54" s="53">
        <v>3.8399999999999997E-2</v>
      </c>
      <c r="J54" s="54">
        <v>0.98</v>
      </c>
      <c r="K54" s="28"/>
      <c r="L54" s="55">
        <v>250</v>
      </c>
      <c r="M54" s="56">
        <f t="shared" si="17"/>
        <v>245</v>
      </c>
      <c r="N54" s="57">
        <v>10</v>
      </c>
      <c r="O54" s="28"/>
      <c r="P54" s="65">
        <v>6000</v>
      </c>
      <c r="Q54" s="59">
        <f t="shared" si="18"/>
        <v>5880</v>
      </c>
      <c r="R54" s="57">
        <f t="shared" si="19"/>
        <v>260</v>
      </c>
      <c r="S54" s="60">
        <v>1.77</v>
      </c>
      <c r="T54" s="35"/>
      <c r="U54" s="61">
        <v>24</v>
      </c>
      <c r="V54" s="61">
        <v>10</v>
      </c>
      <c r="W54" s="61">
        <v>32</v>
      </c>
      <c r="X54" s="62">
        <f t="shared" si="20"/>
        <v>7.65</v>
      </c>
      <c r="Y54" s="35"/>
      <c r="Z54" s="231" t="s">
        <v>4</v>
      </c>
      <c r="AA54" s="232">
        <v>400</v>
      </c>
      <c r="AB54" s="232">
        <v>550</v>
      </c>
      <c r="AC54" s="232">
        <v>245</v>
      </c>
      <c r="AD54" s="233"/>
      <c r="AE54" s="234"/>
      <c r="AF54" s="235"/>
      <c r="AG54" s="235">
        <f t="shared" si="21"/>
        <v>24</v>
      </c>
      <c r="AH54" s="236">
        <v>15</v>
      </c>
      <c r="AI54" s="237">
        <v>20</v>
      </c>
      <c r="AJ54" s="233"/>
      <c r="AK54" s="238">
        <v>5901508813053</v>
      </c>
      <c r="AL54" s="233"/>
      <c r="AM54" s="239">
        <v>590150880305</v>
      </c>
      <c r="AN54" s="240">
        <v>590150880334</v>
      </c>
    </row>
    <row r="55" spans="1:40" x14ac:dyDescent="0.2">
      <c r="A55" s="260">
        <v>23</v>
      </c>
      <c r="B55" s="20">
        <v>10411040011</v>
      </c>
      <c r="C55" s="21"/>
      <c r="D55" s="22" t="s">
        <v>70</v>
      </c>
      <c r="E55" s="229" t="s">
        <v>91</v>
      </c>
      <c r="F55" s="19" t="s">
        <v>82</v>
      </c>
      <c r="G55" s="24">
        <v>100</v>
      </c>
      <c r="H55" s="25" t="s">
        <v>5</v>
      </c>
      <c r="I55" s="26">
        <v>3.8399999999999997E-2</v>
      </c>
      <c r="J55" s="27">
        <v>0.98</v>
      </c>
      <c r="K55" s="28"/>
      <c r="L55" s="72">
        <v>250</v>
      </c>
      <c r="M55" s="30">
        <f t="shared" si="17"/>
        <v>245</v>
      </c>
      <c r="N55" s="31">
        <v>10</v>
      </c>
      <c r="O55" s="28"/>
      <c r="P55" s="83">
        <v>6000</v>
      </c>
      <c r="Q55" s="73">
        <f t="shared" si="18"/>
        <v>5880</v>
      </c>
      <c r="R55" s="31">
        <f t="shared" si="19"/>
        <v>260</v>
      </c>
      <c r="S55" s="34">
        <v>1.77</v>
      </c>
      <c r="T55" s="35"/>
      <c r="U55" s="36">
        <v>24</v>
      </c>
      <c r="V55" s="36">
        <v>10</v>
      </c>
      <c r="W55" s="36">
        <v>32</v>
      </c>
      <c r="X55" s="37">
        <f t="shared" si="20"/>
        <v>7.65</v>
      </c>
      <c r="Y55" s="35"/>
      <c r="Z55" s="38" t="s">
        <v>4</v>
      </c>
      <c r="AA55" s="39">
        <v>400</v>
      </c>
      <c r="AB55" s="39">
        <v>550</v>
      </c>
      <c r="AC55" s="39">
        <v>245</v>
      </c>
      <c r="AD55" s="35"/>
      <c r="AE55" s="32"/>
      <c r="AF55" s="40"/>
      <c r="AG55" s="40">
        <f t="shared" si="21"/>
        <v>24</v>
      </c>
      <c r="AH55" s="41">
        <v>15</v>
      </c>
      <c r="AI55" s="42">
        <v>20</v>
      </c>
      <c r="AJ55" s="35"/>
      <c r="AK55" s="40">
        <v>5901508813046</v>
      </c>
      <c r="AL55" s="35"/>
      <c r="AM55" s="76">
        <v>590150880304</v>
      </c>
      <c r="AN55" s="77">
        <v>590150880333</v>
      </c>
    </row>
    <row r="56" spans="1:40" x14ac:dyDescent="0.2">
      <c r="A56" s="260">
        <v>23</v>
      </c>
      <c r="B56" s="47">
        <v>10411040012</v>
      </c>
      <c r="C56" s="48"/>
      <c r="D56" s="49" t="s">
        <v>70</v>
      </c>
      <c r="E56" s="241" t="s">
        <v>90</v>
      </c>
      <c r="F56" s="50" t="s">
        <v>82</v>
      </c>
      <c r="G56" s="51">
        <v>100</v>
      </c>
      <c r="H56" s="52" t="s">
        <v>5</v>
      </c>
      <c r="I56" s="53">
        <v>3.8399999999999997E-2</v>
      </c>
      <c r="J56" s="54">
        <v>0.98</v>
      </c>
      <c r="K56" s="28"/>
      <c r="L56" s="55">
        <v>250</v>
      </c>
      <c r="M56" s="56">
        <f t="shared" si="17"/>
        <v>245</v>
      </c>
      <c r="N56" s="57">
        <v>10</v>
      </c>
      <c r="O56" s="28"/>
      <c r="P56" s="65">
        <v>6000</v>
      </c>
      <c r="Q56" s="59">
        <f t="shared" si="18"/>
        <v>5880</v>
      </c>
      <c r="R56" s="57">
        <f t="shared" si="19"/>
        <v>260</v>
      </c>
      <c r="S56" s="60">
        <v>1.77</v>
      </c>
      <c r="T56" s="35"/>
      <c r="U56" s="61">
        <v>24</v>
      </c>
      <c r="V56" s="61">
        <v>10</v>
      </c>
      <c r="W56" s="61">
        <v>32</v>
      </c>
      <c r="X56" s="62">
        <f t="shared" si="20"/>
        <v>7.65</v>
      </c>
      <c r="Y56" s="35"/>
      <c r="Z56" s="231" t="s">
        <v>4</v>
      </c>
      <c r="AA56" s="232">
        <v>400</v>
      </c>
      <c r="AB56" s="232">
        <v>550</v>
      </c>
      <c r="AC56" s="232">
        <v>245</v>
      </c>
      <c r="AD56" s="233"/>
      <c r="AE56" s="234"/>
      <c r="AF56" s="235"/>
      <c r="AG56" s="235">
        <f t="shared" si="21"/>
        <v>24</v>
      </c>
      <c r="AH56" s="236">
        <v>15</v>
      </c>
      <c r="AI56" s="237">
        <v>20</v>
      </c>
      <c r="AJ56" s="233"/>
      <c r="AK56" s="238">
        <v>5901508813060</v>
      </c>
      <c r="AL56" s="233"/>
      <c r="AM56" s="239">
        <v>590150880306</v>
      </c>
      <c r="AN56" s="240">
        <v>590150880335</v>
      </c>
    </row>
    <row r="57" spans="1:40" ht="5.85" customHeight="1" x14ac:dyDescent="0.2">
      <c r="A57" s="256"/>
      <c r="B57" s="108"/>
      <c r="I57" s="110"/>
      <c r="AM57" s="113"/>
      <c r="AN57" s="113"/>
    </row>
    <row r="58" spans="1:40" x14ac:dyDescent="0.2">
      <c r="A58" s="260">
        <v>24</v>
      </c>
      <c r="B58" s="20">
        <v>10232030003</v>
      </c>
      <c r="C58" s="21"/>
      <c r="D58" s="22" t="s">
        <v>71</v>
      </c>
      <c r="E58" s="242" t="s">
        <v>92</v>
      </c>
      <c r="F58" s="19" t="s">
        <v>100</v>
      </c>
      <c r="G58" s="24">
        <v>90</v>
      </c>
      <c r="H58" s="25" t="s">
        <v>1</v>
      </c>
      <c r="I58" s="26">
        <v>2.24E-2</v>
      </c>
      <c r="J58" s="27">
        <v>0.62</v>
      </c>
      <c r="K58" s="28"/>
      <c r="L58" s="72">
        <v>250</v>
      </c>
      <c r="M58" s="30">
        <f t="shared" ref="M58:M64" si="22">J58*L58</f>
        <v>155</v>
      </c>
      <c r="N58" s="31">
        <v>6.05</v>
      </c>
      <c r="O58" s="28"/>
      <c r="P58" s="32">
        <v>6000</v>
      </c>
      <c r="Q58" s="33">
        <f t="shared" ref="Q58:Q64" si="23">J58*P58</f>
        <v>3720</v>
      </c>
      <c r="R58" s="31">
        <f t="shared" ref="R58:R64" si="24">N58*AG58+AI58</f>
        <v>165.2</v>
      </c>
      <c r="S58" s="34">
        <v>1.49</v>
      </c>
      <c r="T58" s="35"/>
      <c r="U58" s="36">
        <v>18</v>
      </c>
      <c r="V58" s="36">
        <v>8</v>
      </c>
      <c r="W58" s="36">
        <v>22.5</v>
      </c>
      <c r="X58" s="37">
        <f t="shared" ref="X58:X64" si="25">_xlfn.FLOOR.MATH((U58*V58*W58)/1000,0.05,0)</f>
        <v>3.2</v>
      </c>
      <c r="Y58" s="35"/>
      <c r="Z58" s="38" t="s">
        <v>3</v>
      </c>
      <c r="AA58" s="39">
        <v>330</v>
      </c>
      <c r="AB58" s="39">
        <v>370</v>
      </c>
      <c r="AC58" s="39">
        <v>340</v>
      </c>
      <c r="AD58" s="35"/>
      <c r="AE58" s="32"/>
      <c r="AF58" s="40"/>
      <c r="AG58" s="40">
        <f t="shared" ref="AG58:AG64" si="26">P58/L58</f>
        <v>24</v>
      </c>
      <c r="AH58" s="41">
        <v>15</v>
      </c>
      <c r="AI58" s="42">
        <v>20</v>
      </c>
      <c r="AJ58" s="35"/>
      <c r="AK58" s="40">
        <v>5901508812438</v>
      </c>
      <c r="AL58" s="35"/>
      <c r="AM58" s="76">
        <v>590150880203</v>
      </c>
      <c r="AN58" s="76">
        <v>590150881296</v>
      </c>
    </row>
    <row r="59" spans="1:40" x14ac:dyDescent="0.2">
      <c r="A59" s="260">
        <v>24</v>
      </c>
      <c r="B59" s="47">
        <v>10232030004</v>
      </c>
      <c r="C59" s="48"/>
      <c r="D59" s="49" t="s">
        <v>71</v>
      </c>
      <c r="E59" s="243" t="s">
        <v>93</v>
      </c>
      <c r="F59" s="50" t="s">
        <v>100</v>
      </c>
      <c r="G59" s="51">
        <v>90</v>
      </c>
      <c r="H59" s="52" t="s">
        <v>1</v>
      </c>
      <c r="I59" s="53">
        <v>2.24E-2</v>
      </c>
      <c r="J59" s="54">
        <v>0.62</v>
      </c>
      <c r="K59" s="28"/>
      <c r="L59" s="55">
        <v>250</v>
      </c>
      <c r="M59" s="56">
        <f t="shared" si="22"/>
        <v>155</v>
      </c>
      <c r="N59" s="57">
        <v>6.05</v>
      </c>
      <c r="O59" s="28"/>
      <c r="P59" s="65">
        <v>6000</v>
      </c>
      <c r="Q59" s="59">
        <f t="shared" si="23"/>
        <v>3720</v>
      </c>
      <c r="R59" s="57">
        <f t="shared" si="24"/>
        <v>165.2</v>
      </c>
      <c r="S59" s="60">
        <v>1.49</v>
      </c>
      <c r="T59" s="35"/>
      <c r="U59" s="230">
        <v>18</v>
      </c>
      <c r="V59" s="230">
        <v>8</v>
      </c>
      <c r="W59" s="230">
        <v>22.5</v>
      </c>
      <c r="X59" s="62">
        <f t="shared" si="25"/>
        <v>3.2</v>
      </c>
      <c r="Y59" s="35"/>
      <c r="Z59" s="231" t="s">
        <v>3</v>
      </c>
      <c r="AA59" s="232">
        <v>330</v>
      </c>
      <c r="AB59" s="232">
        <v>370</v>
      </c>
      <c r="AC59" s="232">
        <v>340</v>
      </c>
      <c r="AD59" s="233"/>
      <c r="AE59" s="234"/>
      <c r="AF59" s="235"/>
      <c r="AG59" s="235">
        <f t="shared" si="26"/>
        <v>24</v>
      </c>
      <c r="AH59" s="236">
        <v>15</v>
      </c>
      <c r="AI59" s="237">
        <v>20</v>
      </c>
      <c r="AJ59" s="233"/>
      <c r="AK59" s="238">
        <v>5901508812421</v>
      </c>
      <c r="AL59" s="233"/>
      <c r="AM59" s="239">
        <v>590150880242</v>
      </c>
      <c r="AN59" s="239">
        <v>590150881295</v>
      </c>
    </row>
    <row r="60" spans="1:40" x14ac:dyDescent="0.2">
      <c r="A60" s="260">
        <v>24</v>
      </c>
      <c r="B60" s="20">
        <v>10232030005</v>
      </c>
      <c r="C60" s="21"/>
      <c r="D60" s="22" t="s">
        <v>71</v>
      </c>
      <c r="E60" s="244" t="s">
        <v>94</v>
      </c>
      <c r="F60" s="19" t="s">
        <v>100</v>
      </c>
      <c r="G60" s="24">
        <v>90</v>
      </c>
      <c r="H60" s="25" t="s">
        <v>1</v>
      </c>
      <c r="I60" s="26">
        <v>2.24E-2</v>
      </c>
      <c r="J60" s="27">
        <v>0.62</v>
      </c>
      <c r="K60" s="28"/>
      <c r="L60" s="72">
        <v>250</v>
      </c>
      <c r="M60" s="30">
        <f t="shared" si="22"/>
        <v>155</v>
      </c>
      <c r="N60" s="31">
        <v>6.05</v>
      </c>
      <c r="O60" s="28"/>
      <c r="P60" s="83">
        <v>7500</v>
      </c>
      <c r="Q60" s="73">
        <f t="shared" si="23"/>
        <v>4650</v>
      </c>
      <c r="R60" s="31">
        <f t="shared" si="24"/>
        <v>201.5</v>
      </c>
      <c r="S60" s="34">
        <v>1.93</v>
      </c>
      <c r="T60" s="35"/>
      <c r="U60" s="36">
        <v>18</v>
      </c>
      <c r="V60" s="36">
        <v>8</v>
      </c>
      <c r="W60" s="36">
        <v>22.5</v>
      </c>
      <c r="X60" s="37">
        <f t="shared" si="25"/>
        <v>3.2</v>
      </c>
      <c r="Y60" s="35"/>
      <c r="Z60" s="38" t="s">
        <v>3</v>
      </c>
      <c r="AA60" s="39">
        <v>330</v>
      </c>
      <c r="AB60" s="39">
        <v>370</v>
      </c>
      <c r="AC60" s="39">
        <v>340</v>
      </c>
      <c r="AD60" s="35"/>
      <c r="AE60" s="32"/>
      <c r="AF60" s="40"/>
      <c r="AG60" s="40">
        <f t="shared" si="26"/>
        <v>30</v>
      </c>
      <c r="AH60" s="41">
        <v>15</v>
      </c>
      <c r="AI60" s="42">
        <v>20</v>
      </c>
      <c r="AJ60" s="35"/>
      <c r="AK60" s="40">
        <v>5901508812483</v>
      </c>
      <c r="AL60" s="35"/>
      <c r="AM60" s="76">
        <v>590150880248</v>
      </c>
      <c r="AN60" s="76">
        <v>590150881294</v>
      </c>
    </row>
    <row r="61" spans="1:40" x14ac:dyDescent="0.2">
      <c r="A61" s="260">
        <v>24</v>
      </c>
      <c r="B61" s="47">
        <v>10232030006</v>
      </c>
      <c r="C61" s="48"/>
      <c r="D61" s="49" t="s">
        <v>71</v>
      </c>
      <c r="E61" s="245" t="s">
        <v>95</v>
      </c>
      <c r="F61" s="50" t="s">
        <v>100</v>
      </c>
      <c r="G61" s="51">
        <v>90</v>
      </c>
      <c r="H61" s="52" t="s">
        <v>1</v>
      </c>
      <c r="I61" s="53">
        <v>2.24E-2</v>
      </c>
      <c r="J61" s="54">
        <v>0.62</v>
      </c>
      <c r="K61" s="28"/>
      <c r="L61" s="55">
        <v>250</v>
      </c>
      <c r="M61" s="56">
        <f t="shared" si="22"/>
        <v>155</v>
      </c>
      <c r="N61" s="57">
        <v>6.05</v>
      </c>
      <c r="O61" s="28"/>
      <c r="P61" s="65">
        <v>6000</v>
      </c>
      <c r="Q61" s="59">
        <f t="shared" si="23"/>
        <v>3720</v>
      </c>
      <c r="R61" s="57">
        <f t="shared" si="24"/>
        <v>165.2</v>
      </c>
      <c r="S61" s="60">
        <v>1.49</v>
      </c>
      <c r="T61" s="35"/>
      <c r="U61" s="61">
        <v>18</v>
      </c>
      <c r="V61" s="61">
        <v>8</v>
      </c>
      <c r="W61" s="61">
        <v>22.5</v>
      </c>
      <c r="X61" s="62">
        <f t="shared" si="25"/>
        <v>3.2</v>
      </c>
      <c r="Y61" s="35"/>
      <c r="Z61" s="231" t="s">
        <v>3</v>
      </c>
      <c r="AA61" s="232">
        <v>330</v>
      </c>
      <c r="AB61" s="232">
        <v>370</v>
      </c>
      <c r="AC61" s="232">
        <v>340</v>
      </c>
      <c r="AD61" s="233"/>
      <c r="AE61" s="234"/>
      <c r="AF61" s="235"/>
      <c r="AG61" s="235">
        <f t="shared" si="26"/>
        <v>24</v>
      </c>
      <c r="AH61" s="236">
        <v>15</v>
      </c>
      <c r="AI61" s="237">
        <v>20</v>
      </c>
      <c r="AJ61" s="233"/>
      <c r="AK61" s="238">
        <v>5901508813282</v>
      </c>
      <c r="AL61" s="233"/>
      <c r="AM61" s="239">
        <v>590150880328</v>
      </c>
      <c r="AN61" s="239">
        <v>590150881333</v>
      </c>
    </row>
    <row r="62" spans="1:40" x14ac:dyDescent="0.2">
      <c r="A62" s="260">
        <v>24</v>
      </c>
      <c r="B62" s="20">
        <v>10232030007</v>
      </c>
      <c r="C62" s="21"/>
      <c r="D62" s="22" t="s">
        <v>71</v>
      </c>
      <c r="E62" s="246" t="s">
        <v>96</v>
      </c>
      <c r="F62" s="19" t="s">
        <v>100</v>
      </c>
      <c r="G62" s="24">
        <v>90</v>
      </c>
      <c r="H62" s="25" t="s">
        <v>1</v>
      </c>
      <c r="I62" s="26">
        <v>2.24E-2</v>
      </c>
      <c r="J62" s="27">
        <v>0.62</v>
      </c>
      <c r="K62" s="28"/>
      <c r="L62" s="72">
        <v>250</v>
      </c>
      <c r="M62" s="30">
        <f t="shared" si="22"/>
        <v>155</v>
      </c>
      <c r="N62" s="31">
        <v>6.05</v>
      </c>
      <c r="O62" s="28"/>
      <c r="P62" s="83">
        <v>7500</v>
      </c>
      <c r="Q62" s="73">
        <f t="shared" si="23"/>
        <v>4650</v>
      </c>
      <c r="R62" s="31">
        <f t="shared" si="24"/>
        <v>201.5</v>
      </c>
      <c r="S62" s="34">
        <v>1.93</v>
      </c>
      <c r="T62" s="35"/>
      <c r="U62" s="36">
        <v>18</v>
      </c>
      <c r="V62" s="36">
        <v>8</v>
      </c>
      <c r="W62" s="36">
        <v>22.5</v>
      </c>
      <c r="X62" s="37">
        <f t="shared" si="25"/>
        <v>3.2</v>
      </c>
      <c r="Y62" s="35"/>
      <c r="Z62" s="38" t="s">
        <v>3</v>
      </c>
      <c r="AA62" s="39">
        <v>330</v>
      </c>
      <c r="AB62" s="39">
        <v>370</v>
      </c>
      <c r="AC62" s="39">
        <v>340</v>
      </c>
      <c r="AD62" s="35"/>
      <c r="AE62" s="32"/>
      <c r="AF62" s="40"/>
      <c r="AG62" s="40">
        <f t="shared" si="26"/>
        <v>30</v>
      </c>
      <c r="AH62" s="41">
        <v>15</v>
      </c>
      <c r="AI62" s="42">
        <v>20</v>
      </c>
      <c r="AJ62" s="35"/>
      <c r="AK62" s="40">
        <v>5901508812476</v>
      </c>
      <c r="AL62" s="35"/>
      <c r="AM62" s="76">
        <v>590150880247</v>
      </c>
      <c r="AN62" s="76">
        <v>590150880286</v>
      </c>
    </row>
    <row r="63" spans="1:40" x14ac:dyDescent="0.2">
      <c r="A63" s="260">
        <v>24</v>
      </c>
      <c r="B63" s="47">
        <v>10232030008</v>
      </c>
      <c r="C63" s="48"/>
      <c r="D63" s="49" t="s">
        <v>71</v>
      </c>
      <c r="E63" s="247" t="s">
        <v>97</v>
      </c>
      <c r="F63" s="50" t="s">
        <v>100</v>
      </c>
      <c r="G63" s="51">
        <v>90</v>
      </c>
      <c r="H63" s="52" t="s">
        <v>1</v>
      </c>
      <c r="I63" s="53">
        <v>2.24E-2</v>
      </c>
      <c r="J63" s="54">
        <v>0.62</v>
      </c>
      <c r="K63" s="28"/>
      <c r="L63" s="55">
        <v>250</v>
      </c>
      <c r="M63" s="56">
        <f t="shared" si="22"/>
        <v>155</v>
      </c>
      <c r="N63" s="57">
        <v>6.05</v>
      </c>
      <c r="O63" s="28"/>
      <c r="P63" s="65">
        <v>6000</v>
      </c>
      <c r="Q63" s="59">
        <f t="shared" si="23"/>
        <v>3720</v>
      </c>
      <c r="R63" s="57">
        <f t="shared" si="24"/>
        <v>165.2</v>
      </c>
      <c r="S63" s="60">
        <v>1.49</v>
      </c>
      <c r="T63" s="35"/>
      <c r="U63" s="61">
        <v>18</v>
      </c>
      <c r="V63" s="61">
        <v>8</v>
      </c>
      <c r="W63" s="61">
        <v>22.5</v>
      </c>
      <c r="X63" s="62">
        <f t="shared" si="25"/>
        <v>3.2</v>
      </c>
      <c r="Y63" s="35"/>
      <c r="Z63" s="231" t="s">
        <v>3</v>
      </c>
      <c r="AA63" s="232">
        <v>330</v>
      </c>
      <c r="AB63" s="232">
        <v>370</v>
      </c>
      <c r="AC63" s="232">
        <v>340</v>
      </c>
      <c r="AD63" s="233"/>
      <c r="AE63" s="234"/>
      <c r="AF63" s="235"/>
      <c r="AG63" s="235">
        <f t="shared" si="26"/>
        <v>24</v>
      </c>
      <c r="AH63" s="236">
        <v>15</v>
      </c>
      <c r="AI63" s="237">
        <v>20</v>
      </c>
      <c r="AJ63" s="233"/>
      <c r="AK63" s="238">
        <v>5901508812469</v>
      </c>
      <c r="AL63" s="233"/>
      <c r="AM63" s="239">
        <v>590150880246</v>
      </c>
      <c r="AN63" s="239">
        <v>590150881286</v>
      </c>
    </row>
    <row r="64" spans="1:40" x14ac:dyDescent="0.2">
      <c r="A64" s="260">
        <v>24</v>
      </c>
      <c r="B64" s="20">
        <v>10232030009</v>
      </c>
      <c r="C64" s="21"/>
      <c r="D64" s="22" t="s">
        <v>71</v>
      </c>
      <c r="E64" s="248" t="s">
        <v>98</v>
      </c>
      <c r="F64" s="19" t="s">
        <v>100</v>
      </c>
      <c r="G64" s="24">
        <v>90</v>
      </c>
      <c r="H64" s="25" t="s">
        <v>1</v>
      </c>
      <c r="I64" s="26">
        <v>2.24E-2</v>
      </c>
      <c r="J64" s="27">
        <v>0.62</v>
      </c>
      <c r="K64" s="28"/>
      <c r="L64" s="72">
        <v>250</v>
      </c>
      <c r="M64" s="30">
        <f t="shared" si="22"/>
        <v>155</v>
      </c>
      <c r="N64" s="31">
        <v>6.05</v>
      </c>
      <c r="O64" s="28"/>
      <c r="P64" s="32">
        <v>7500</v>
      </c>
      <c r="Q64" s="82">
        <f t="shared" si="23"/>
        <v>4650</v>
      </c>
      <c r="R64" s="31">
        <f t="shared" si="24"/>
        <v>201.5</v>
      </c>
      <c r="S64" s="34">
        <v>1.93</v>
      </c>
      <c r="T64" s="35"/>
      <c r="U64" s="36">
        <v>18</v>
      </c>
      <c r="V64" s="36">
        <v>8</v>
      </c>
      <c r="W64" s="36">
        <v>22.5</v>
      </c>
      <c r="X64" s="37">
        <f t="shared" si="25"/>
        <v>3.2</v>
      </c>
      <c r="Y64" s="35"/>
      <c r="Z64" s="38" t="s">
        <v>3</v>
      </c>
      <c r="AA64" s="39">
        <v>330</v>
      </c>
      <c r="AB64" s="39">
        <v>370</v>
      </c>
      <c r="AC64" s="39">
        <v>340</v>
      </c>
      <c r="AD64" s="35"/>
      <c r="AE64" s="32"/>
      <c r="AF64" s="40"/>
      <c r="AG64" s="40">
        <f t="shared" si="26"/>
        <v>30</v>
      </c>
      <c r="AH64" s="41">
        <v>15</v>
      </c>
      <c r="AI64" s="42">
        <v>20</v>
      </c>
      <c r="AJ64" s="35"/>
      <c r="AK64" s="40">
        <v>5901508812452</v>
      </c>
      <c r="AL64" s="35"/>
      <c r="AM64" s="76">
        <v>590150880245</v>
      </c>
      <c r="AN64" s="76">
        <v>590150880295</v>
      </c>
    </row>
    <row r="65" spans="1:40" ht="5.85" customHeight="1" x14ac:dyDescent="0.2">
      <c r="A65" s="256"/>
      <c r="B65" s="108"/>
      <c r="I65" s="110"/>
      <c r="AM65" s="113"/>
      <c r="AN65" s="113"/>
    </row>
    <row r="66" spans="1:40" x14ac:dyDescent="0.2">
      <c r="A66" s="260">
        <v>25</v>
      </c>
      <c r="B66" s="47">
        <v>10432030003</v>
      </c>
      <c r="C66" s="48"/>
      <c r="D66" s="49" t="s">
        <v>70</v>
      </c>
      <c r="E66" s="242" t="s">
        <v>92</v>
      </c>
      <c r="F66" s="50" t="s">
        <v>100</v>
      </c>
      <c r="G66" s="51">
        <v>90</v>
      </c>
      <c r="H66" s="52" t="s">
        <v>1</v>
      </c>
      <c r="I66" s="53">
        <v>3.32E-2</v>
      </c>
      <c r="J66" s="54">
        <v>0.79</v>
      </c>
      <c r="K66" s="28"/>
      <c r="L66" s="72">
        <v>250</v>
      </c>
      <c r="M66" s="30">
        <f t="shared" ref="M66:M72" si="27">J66*L66</f>
        <v>197.5</v>
      </c>
      <c r="N66" s="57">
        <v>9</v>
      </c>
      <c r="O66" s="28"/>
      <c r="P66" s="32">
        <v>9000</v>
      </c>
      <c r="Q66" s="73">
        <f t="shared" ref="Q66:Q72" si="28">J66*P66</f>
        <v>7110</v>
      </c>
      <c r="R66" s="57">
        <f t="shared" ref="R66:R72" si="29">N66*AG66+AI66</f>
        <v>344</v>
      </c>
      <c r="S66" s="60">
        <v>2.11</v>
      </c>
      <c r="T66" s="35"/>
      <c r="U66" s="36">
        <v>24</v>
      </c>
      <c r="V66" s="36">
        <v>10</v>
      </c>
      <c r="W66" s="36">
        <v>32</v>
      </c>
      <c r="X66" s="62">
        <f t="shared" ref="X66:X72" si="30">_xlfn.FLOOR.MATH((U66*V66*W66)/1000,0.05,0)</f>
        <v>7.65</v>
      </c>
      <c r="Y66" s="35"/>
      <c r="Z66" s="38" t="s">
        <v>3</v>
      </c>
      <c r="AA66" s="39">
        <v>330</v>
      </c>
      <c r="AB66" s="39">
        <v>370</v>
      </c>
      <c r="AC66" s="39">
        <v>340</v>
      </c>
      <c r="AD66" s="35"/>
      <c r="AE66" s="32"/>
      <c r="AF66" s="40"/>
      <c r="AG66" s="40">
        <f t="shared" ref="AG66:AG72" si="31">P66/L66</f>
        <v>36</v>
      </c>
      <c r="AH66" s="41">
        <v>15</v>
      </c>
      <c r="AI66" s="42">
        <v>20</v>
      </c>
      <c r="AJ66" s="35"/>
      <c r="AK66" s="40">
        <v>5901508811233</v>
      </c>
      <c r="AL66" s="35"/>
      <c r="AM66" s="76">
        <v>590150880123</v>
      </c>
      <c r="AN66" s="76">
        <v>590150881301</v>
      </c>
    </row>
    <row r="67" spans="1:40" x14ac:dyDescent="0.2">
      <c r="A67" s="260">
        <v>25</v>
      </c>
      <c r="B67" s="20">
        <v>10432030004</v>
      </c>
      <c r="C67" s="21"/>
      <c r="D67" s="22" t="s">
        <v>70</v>
      </c>
      <c r="E67" s="243" t="s">
        <v>93</v>
      </c>
      <c r="F67" s="19" t="s">
        <v>100</v>
      </c>
      <c r="G67" s="24">
        <v>90</v>
      </c>
      <c r="H67" s="25" t="s">
        <v>1</v>
      </c>
      <c r="I67" s="26">
        <v>3.32E-2</v>
      </c>
      <c r="J67" s="27">
        <v>0.79</v>
      </c>
      <c r="K67" s="28"/>
      <c r="L67" s="55">
        <v>250</v>
      </c>
      <c r="M67" s="56">
        <f t="shared" si="27"/>
        <v>197.5</v>
      </c>
      <c r="N67" s="31">
        <v>9</v>
      </c>
      <c r="O67" s="28"/>
      <c r="P67" s="65">
        <v>6500</v>
      </c>
      <c r="Q67" s="59">
        <f t="shared" si="28"/>
        <v>5135</v>
      </c>
      <c r="R67" s="31">
        <f t="shared" si="29"/>
        <v>254</v>
      </c>
      <c r="S67" s="34">
        <v>2.0699999999999998</v>
      </c>
      <c r="T67" s="35"/>
      <c r="U67" s="61">
        <v>24</v>
      </c>
      <c r="V67" s="61">
        <v>10</v>
      </c>
      <c r="W67" s="61">
        <v>32</v>
      </c>
      <c r="X67" s="37">
        <f t="shared" si="30"/>
        <v>7.65</v>
      </c>
      <c r="Y67" s="35"/>
      <c r="Z67" s="231" t="s">
        <v>3</v>
      </c>
      <c r="AA67" s="232">
        <v>330</v>
      </c>
      <c r="AB67" s="232">
        <v>370</v>
      </c>
      <c r="AC67" s="232">
        <v>340</v>
      </c>
      <c r="AD67" s="233"/>
      <c r="AE67" s="234"/>
      <c r="AF67" s="235"/>
      <c r="AG67" s="235">
        <f t="shared" si="31"/>
        <v>26</v>
      </c>
      <c r="AH67" s="236">
        <v>15</v>
      </c>
      <c r="AI67" s="237">
        <v>20</v>
      </c>
      <c r="AJ67" s="233"/>
      <c r="AK67" s="238">
        <v>5901508811332</v>
      </c>
      <c r="AL67" s="233"/>
      <c r="AM67" s="239">
        <v>590150880133</v>
      </c>
      <c r="AN67" s="239">
        <v>590150881297</v>
      </c>
    </row>
    <row r="68" spans="1:40" x14ac:dyDescent="0.2">
      <c r="A68" s="260">
        <v>25</v>
      </c>
      <c r="B68" s="47">
        <v>10432030005</v>
      </c>
      <c r="C68" s="48"/>
      <c r="D68" s="49" t="s">
        <v>70</v>
      </c>
      <c r="E68" s="244" t="s">
        <v>94</v>
      </c>
      <c r="F68" s="50" t="s">
        <v>100</v>
      </c>
      <c r="G68" s="51">
        <v>90</v>
      </c>
      <c r="H68" s="52" t="s">
        <v>1</v>
      </c>
      <c r="I68" s="53">
        <v>3.32E-2</v>
      </c>
      <c r="J68" s="54">
        <v>0.79</v>
      </c>
      <c r="K68" s="28"/>
      <c r="L68" s="72">
        <v>250</v>
      </c>
      <c r="M68" s="30">
        <f t="shared" si="27"/>
        <v>197.5</v>
      </c>
      <c r="N68" s="57">
        <v>9</v>
      </c>
      <c r="O68" s="28"/>
      <c r="P68" s="32">
        <v>6000</v>
      </c>
      <c r="Q68" s="73">
        <f t="shared" si="28"/>
        <v>4740</v>
      </c>
      <c r="R68" s="57">
        <f t="shared" si="29"/>
        <v>236</v>
      </c>
      <c r="S68" s="60">
        <v>1.77</v>
      </c>
      <c r="T68" s="35"/>
      <c r="U68" s="36">
        <v>24</v>
      </c>
      <c r="V68" s="36">
        <v>10</v>
      </c>
      <c r="W68" s="36">
        <v>32</v>
      </c>
      <c r="X68" s="62">
        <f t="shared" si="30"/>
        <v>7.65</v>
      </c>
      <c r="Y68" s="35"/>
      <c r="Z68" s="38" t="s">
        <v>3</v>
      </c>
      <c r="AA68" s="39">
        <v>330</v>
      </c>
      <c r="AB68" s="39">
        <v>370</v>
      </c>
      <c r="AC68" s="39">
        <v>340</v>
      </c>
      <c r="AD68" s="35"/>
      <c r="AE68" s="83"/>
      <c r="AF68" s="84"/>
      <c r="AG68" s="84">
        <f t="shared" si="31"/>
        <v>24</v>
      </c>
      <c r="AH68" s="41">
        <v>15</v>
      </c>
      <c r="AI68" s="42">
        <v>20</v>
      </c>
      <c r="AJ68" s="35"/>
      <c r="AK68" s="85">
        <v>5901508811165</v>
      </c>
      <c r="AL68" s="35"/>
      <c r="AM68" s="86">
        <v>590150880116</v>
      </c>
      <c r="AN68" s="86">
        <v>590150880296</v>
      </c>
    </row>
    <row r="69" spans="1:40" x14ac:dyDescent="0.2">
      <c r="A69" s="260">
        <v>25</v>
      </c>
      <c r="B69" s="20">
        <v>10432030006</v>
      </c>
      <c r="C69" s="21"/>
      <c r="D69" s="22" t="s">
        <v>70</v>
      </c>
      <c r="E69" s="245" t="s">
        <v>95</v>
      </c>
      <c r="F69" s="19" t="s">
        <v>100</v>
      </c>
      <c r="G69" s="24">
        <v>90</v>
      </c>
      <c r="H69" s="25" t="s">
        <v>1</v>
      </c>
      <c r="I69" s="26">
        <v>3.32E-2</v>
      </c>
      <c r="J69" s="27">
        <v>0.79</v>
      </c>
      <c r="K69" s="28"/>
      <c r="L69" s="55">
        <v>250</v>
      </c>
      <c r="M69" s="56">
        <f t="shared" si="27"/>
        <v>197.5</v>
      </c>
      <c r="N69" s="31">
        <v>9</v>
      </c>
      <c r="O69" s="28"/>
      <c r="P69" s="65">
        <v>6000</v>
      </c>
      <c r="Q69" s="59">
        <f t="shared" si="28"/>
        <v>4740</v>
      </c>
      <c r="R69" s="31">
        <f t="shared" si="29"/>
        <v>236</v>
      </c>
      <c r="S69" s="34">
        <v>2.77</v>
      </c>
      <c r="T69" s="35"/>
      <c r="U69" s="61">
        <v>24</v>
      </c>
      <c r="V69" s="61">
        <v>10</v>
      </c>
      <c r="W69" s="61">
        <v>32</v>
      </c>
      <c r="X69" s="37">
        <f t="shared" si="30"/>
        <v>7.65</v>
      </c>
      <c r="Y69" s="35"/>
      <c r="Z69" s="231" t="s">
        <v>3</v>
      </c>
      <c r="AA69" s="232">
        <v>330</v>
      </c>
      <c r="AB69" s="232">
        <v>370</v>
      </c>
      <c r="AC69" s="232">
        <v>340</v>
      </c>
      <c r="AD69" s="233"/>
      <c r="AE69" s="234"/>
      <c r="AF69" s="235"/>
      <c r="AG69" s="235">
        <f t="shared" si="31"/>
        <v>24</v>
      </c>
      <c r="AH69" s="236">
        <v>15</v>
      </c>
      <c r="AI69" s="237">
        <v>20</v>
      </c>
      <c r="AJ69" s="233"/>
      <c r="AK69" s="238">
        <v>5901508813299</v>
      </c>
      <c r="AL69" s="233"/>
      <c r="AM69" s="239">
        <v>590150880329</v>
      </c>
      <c r="AN69" s="239">
        <v>590150881334</v>
      </c>
    </row>
    <row r="70" spans="1:40" x14ac:dyDescent="0.2">
      <c r="A70" s="260">
        <v>25</v>
      </c>
      <c r="B70" s="47">
        <v>10432030007</v>
      </c>
      <c r="C70" s="48"/>
      <c r="D70" s="49" t="s">
        <v>70</v>
      </c>
      <c r="E70" s="246" t="s">
        <v>96</v>
      </c>
      <c r="F70" s="50" t="s">
        <v>100</v>
      </c>
      <c r="G70" s="51">
        <v>90</v>
      </c>
      <c r="H70" s="52" t="s">
        <v>1</v>
      </c>
      <c r="I70" s="53">
        <v>3.32E-2</v>
      </c>
      <c r="J70" s="54">
        <v>0.79</v>
      </c>
      <c r="K70" s="28"/>
      <c r="L70" s="72">
        <v>250</v>
      </c>
      <c r="M70" s="30">
        <f t="shared" si="27"/>
        <v>197.5</v>
      </c>
      <c r="N70" s="57">
        <v>9</v>
      </c>
      <c r="O70" s="28"/>
      <c r="P70" s="32">
        <v>6500</v>
      </c>
      <c r="Q70" s="73">
        <f t="shared" si="28"/>
        <v>5135</v>
      </c>
      <c r="R70" s="57">
        <f t="shared" si="29"/>
        <v>254</v>
      </c>
      <c r="S70" s="60">
        <v>2.0699999999999998</v>
      </c>
      <c r="T70" s="35"/>
      <c r="U70" s="36">
        <v>24</v>
      </c>
      <c r="V70" s="36">
        <v>10</v>
      </c>
      <c r="W70" s="36">
        <v>32</v>
      </c>
      <c r="X70" s="62">
        <f t="shared" si="30"/>
        <v>7.65</v>
      </c>
      <c r="Y70" s="35"/>
      <c r="Z70" s="38" t="s">
        <v>3</v>
      </c>
      <c r="AA70" s="39">
        <v>330</v>
      </c>
      <c r="AB70" s="39">
        <v>370</v>
      </c>
      <c r="AC70" s="39">
        <v>340</v>
      </c>
      <c r="AD70" s="35"/>
      <c r="AE70" s="83"/>
      <c r="AF70" s="84"/>
      <c r="AG70" s="84">
        <f t="shared" si="31"/>
        <v>26</v>
      </c>
      <c r="AH70" s="41">
        <v>15</v>
      </c>
      <c r="AI70" s="42">
        <v>20</v>
      </c>
      <c r="AJ70" s="35"/>
      <c r="AK70" s="85">
        <v>5901508811325</v>
      </c>
      <c r="AL70" s="35"/>
      <c r="AM70" s="86">
        <v>590150880132</v>
      </c>
      <c r="AN70" s="86">
        <v>590150881302</v>
      </c>
    </row>
    <row r="71" spans="1:40" x14ac:dyDescent="0.2">
      <c r="A71" s="260">
        <v>25</v>
      </c>
      <c r="B71" s="20">
        <v>10432030008</v>
      </c>
      <c r="C71" s="21"/>
      <c r="D71" s="22" t="s">
        <v>70</v>
      </c>
      <c r="E71" s="247" t="s">
        <v>97</v>
      </c>
      <c r="F71" s="19" t="s">
        <v>100</v>
      </c>
      <c r="G71" s="24">
        <v>90</v>
      </c>
      <c r="H71" s="25" t="s">
        <v>1</v>
      </c>
      <c r="I71" s="26">
        <v>3.32E-2</v>
      </c>
      <c r="J71" s="27">
        <v>0.79</v>
      </c>
      <c r="K71" s="28"/>
      <c r="L71" s="55">
        <v>250</v>
      </c>
      <c r="M71" s="56">
        <f t="shared" si="27"/>
        <v>197.5</v>
      </c>
      <c r="N71" s="31">
        <v>9</v>
      </c>
      <c r="O71" s="28"/>
      <c r="P71" s="65">
        <v>6000</v>
      </c>
      <c r="Q71" s="59">
        <f t="shared" si="28"/>
        <v>4740</v>
      </c>
      <c r="R71" s="31">
        <f t="shared" si="29"/>
        <v>236</v>
      </c>
      <c r="S71" s="34">
        <v>1.77</v>
      </c>
      <c r="T71" s="35"/>
      <c r="U71" s="61">
        <v>24</v>
      </c>
      <c r="V71" s="61">
        <v>10</v>
      </c>
      <c r="W71" s="61">
        <v>32</v>
      </c>
      <c r="X71" s="37">
        <f t="shared" si="30"/>
        <v>7.65</v>
      </c>
      <c r="Y71" s="35"/>
      <c r="Z71" s="231" t="s">
        <v>3</v>
      </c>
      <c r="AA71" s="232">
        <v>330</v>
      </c>
      <c r="AB71" s="232">
        <v>370</v>
      </c>
      <c r="AC71" s="232">
        <v>340</v>
      </c>
      <c r="AD71" s="233"/>
      <c r="AE71" s="234"/>
      <c r="AF71" s="235"/>
      <c r="AG71" s="235">
        <f t="shared" si="31"/>
        <v>24</v>
      </c>
      <c r="AH71" s="236">
        <v>15</v>
      </c>
      <c r="AI71" s="237">
        <v>20</v>
      </c>
      <c r="AJ71" s="233"/>
      <c r="AK71" s="238">
        <v>5901508811301</v>
      </c>
      <c r="AL71" s="233"/>
      <c r="AM71" s="239">
        <v>590150880130</v>
      </c>
      <c r="AN71" s="239">
        <v>590150881299</v>
      </c>
    </row>
    <row r="72" spans="1:40" x14ac:dyDescent="0.2">
      <c r="A72" s="260">
        <v>25</v>
      </c>
      <c r="B72" s="47">
        <v>10432030009</v>
      </c>
      <c r="C72" s="48"/>
      <c r="D72" s="49" t="s">
        <v>70</v>
      </c>
      <c r="E72" s="248" t="s">
        <v>98</v>
      </c>
      <c r="F72" s="50" t="s">
        <v>100</v>
      </c>
      <c r="G72" s="51">
        <v>90</v>
      </c>
      <c r="H72" s="52" t="s">
        <v>1</v>
      </c>
      <c r="I72" s="53">
        <v>3.32E-2</v>
      </c>
      <c r="J72" s="54">
        <v>0.79</v>
      </c>
      <c r="K72" s="28"/>
      <c r="L72" s="72">
        <v>250</v>
      </c>
      <c r="M72" s="30">
        <f t="shared" si="27"/>
        <v>197.5</v>
      </c>
      <c r="N72" s="57">
        <v>9</v>
      </c>
      <c r="O72" s="28"/>
      <c r="P72" s="32">
        <v>6000</v>
      </c>
      <c r="Q72" s="73">
        <f t="shared" si="28"/>
        <v>4740</v>
      </c>
      <c r="R72" s="57">
        <f t="shared" si="29"/>
        <v>236</v>
      </c>
      <c r="S72" s="60">
        <v>1.77</v>
      </c>
      <c r="T72" s="35"/>
      <c r="U72" s="36">
        <v>24</v>
      </c>
      <c r="V72" s="36">
        <v>10</v>
      </c>
      <c r="W72" s="36">
        <v>32</v>
      </c>
      <c r="X72" s="62">
        <f t="shared" si="30"/>
        <v>7.65</v>
      </c>
      <c r="Y72" s="35"/>
      <c r="Z72" s="38" t="s">
        <v>3</v>
      </c>
      <c r="AA72" s="39">
        <v>330</v>
      </c>
      <c r="AB72" s="39">
        <v>370</v>
      </c>
      <c r="AC72" s="39">
        <v>340</v>
      </c>
      <c r="AD72" s="35"/>
      <c r="AE72" s="83"/>
      <c r="AF72" s="84"/>
      <c r="AG72" s="84">
        <f t="shared" si="31"/>
        <v>24</v>
      </c>
      <c r="AH72" s="41">
        <v>15</v>
      </c>
      <c r="AI72" s="42">
        <v>20</v>
      </c>
      <c r="AJ72" s="35"/>
      <c r="AK72" s="85">
        <v>5901508811295</v>
      </c>
      <c r="AL72" s="35"/>
      <c r="AM72" s="86">
        <v>590150880129</v>
      </c>
      <c r="AN72" s="86">
        <v>590150881300</v>
      </c>
    </row>
    <row r="73" spans="1:40" ht="5.85" customHeight="1" x14ac:dyDescent="0.2">
      <c r="A73" s="256"/>
      <c r="B73" s="108"/>
      <c r="I73" s="110"/>
      <c r="AM73" s="113"/>
      <c r="AN73" s="113"/>
    </row>
    <row r="74" spans="1:40" x14ac:dyDescent="0.2">
      <c r="A74" s="260">
        <v>26</v>
      </c>
      <c r="B74" s="20">
        <v>10832030003</v>
      </c>
      <c r="C74" s="21"/>
      <c r="D74" s="22" t="s">
        <v>73</v>
      </c>
      <c r="E74" s="242" t="s">
        <v>92</v>
      </c>
      <c r="F74" s="19" t="s">
        <v>100</v>
      </c>
      <c r="G74" s="24">
        <v>90</v>
      </c>
      <c r="H74" s="25" t="s">
        <v>1</v>
      </c>
      <c r="I74" s="26">
        <v>5.1499999999999997E-2</v>
      </c>
      <c r="J74" s="27">
        <v>1.1399999999999999</v>
      </c>
      <c r="K74" s="28"/>
      <c r="L74" s="72">
        <v>100</v>
      </c>
      <c r="M74" s="30">
        <f t="shared" ref="M74:M80" si="32">J74*L74</f>
        <v>113.99999999999999</v>
      </c>
      <c r="N74" s="31">
        <v>5.55</v>
      </c>
      <c r="O74" s="28"/>
      <c r="P74" s="32">
        <v>3500</v>
      </c>
      <c r="Q74" s="73">
        <f t="shared" ref="Q74:Q80" si="33">J74*P74</f>
        <v>3989.9999999999995</v>
      </c>
      <c r="R74" s="31">
        <f t="shared" ref="R74:R80" si="34">N74*AG74+AI74</f>
        <v>214.25</v>
      </c>
      <c r="S74" s="34">
        <v>1.99</v>
      </c>
      <c r="T74" s="35"/>
      <c r="U74" s="36">
        <v>30.5</v>
      </c>
      <c r="V74" s="36">
        <v>17</v>
      </c>
      <c r="W74" s="36">
        <v>34</v>
      </c>
      <c r="X74" s="37">
        <f t="shared" ref="X74:X80" si="35">_xlfn.FLOOR.MATH((U74*V74*W74)/1000,0.05,0)</f>
        <v>17.600000000000001</v>
      </c>
      <c r="Y74" s="35"/>
      <c r="Z74" s="38" t="s">
        <v>2</v>
      </c>
      <c r="AA74" s="39">
        <v>310</v>
      </c>
      <c r="AB74" s="39">
        <v>440</v>
      </c>
      <c r="AC74" s="39">
        <v>225</v>
      </c>
      <c r="AD74" s="35"/>
      <c r="AE74" s="32"/>
      <c r="AF74" s="40"/>
      <c r="AG74" s="40">
        <f t="shared" ref="AG74:AG80" si="36">P74/L74</f>
        <v>35</v>
      </c>
      <c r="AH74" s="41">
        <v>15</v>
      </c>
      <c r="AI74" s="42">
        <v>20</v>
      </c>
      <c r="AJ74" s="35"/>
      <c r="AK74" s="40">
        <v>5901508811547</v>
      </c>
      <c r="AL74" s="249"/>
      <c r="AM74" s="76">
        <v>590150880154</v>
      </c>
      <c r="AN74" s="77">
        <v>590150880344</v>
      </c>
    </row>
    <row r="75" spans="1:40" x14ac:dyDescent="0.2">
      <c r="A75" s="260">
        <v>26</v>
      </c>
      <c r="B75" s="47">
        <v>10832030004</v>
      </c>
      <c r="C75" s="48"/>
      <c r="D75" s="49" t="s">
        <v>73</v>
      </c>
      <c r="E75" s="243" t="s">
        <v>93</v>
      </c>
      <c r="F75" s="50" t="s">
        <v>100</v>
      </c>
      <c r="G75" s="51">
        <v>90</v>
      </c>
      <c r="H75" s="52" t="s">
        <v>1</v>
      </c>
      <c r="I75" s="53">
        <v>5.1499999999999997E-2</v>
      </c>
      <c r="J75" s="54">
        <v>1.1399999999999999</v>
      </c>
      <c r="K75" s="28"/>
      <c r="L75" s="55">
        <v>100</v>
      </c>
      <c r="M75" s="56">
        <f t="shared" si="32"/>
        <v>113.99999999999999</v>
      </c>
      <c r="N75" s="57">
        <v>5.55</v>
      </c>
      <c r="O75" s="28"/>
      <c r="P75" s="65">
        <v>3500</v>
      </c>
      <c r="Q75" s="59">
        <f t="shared" si="33"/>
        <v>3989.9999999999995</v>
      </c>
      <c r="R75" s="57">
        <f t="shared" si="34"/>
        <v>214.25</v>
      </c>
      <c r="S75" s="60">
        <v>1.99</v>
      </c>
      <c r="T75" s="35"/>
      <c r="U75" s="61">
        <v>30.5</v>
      </c>
      <c r="V75" s="61">
        <v>17</v>
      </c>
      <c r="W75" s="61">
        <v>34</v>
      </c>
      <c r="X75" s="62">
        <f t="shared" si="35"/>
        <v>17.600000000000001</v>
      </c>
      <c r="Y75" s="35"/>
      <c r="Z75" s="231" t="s">
        <v>2</v>
      </c>
      <c r="AA75" s="232">
        <v>310</v>
      </c>
      <c r="AB75" s="232">
        <v>440</v>
      </c>
      <c r="AC75" s="232">
        <v>225</v>
      </c>
      <c r="AD75" s="233"/>
      <c r="AE75" s="234"/>
      <c r="AF75" s="235"/>
      <c r="AG75" s="235">
        <f t="shared" si="36"/>
        <v>35</v>
      </c>
      <c r="AH75" s="236">
        <v>15</v>
      </c>
      <c r="AI75" s="237">
        <v>20</v>
      </c>
      <c r="AJ75" s="233"/>
      <c r="AK75" s="238">
        <v>5901508811554</v>
      </c>
      <c r="AL75" s="250"/>
      <c r="AM75" s="239">
        <v>590150880155</v>
      </c>
      <c r="AN75" s="240">
        <v>590150880345</v>
      </c>
    </row>
    <row r="76" spans="1:40" x14ac:dyDescent="0.2">
      <c r="A76" s="260">
        <v>26</v>
      </c>
      <c r="B76" s="20">
        <v>10832030005</v>
      </c>
      <c r="C76" s="21"/>
      <c r="D76" s="22" t="s">
        <v>73</v>
      </c>
      <c r="E76" s="244" t="s">
        <v>94</v>
      </c>
      <c r="F76" s="19" t="s">
        <v>100</v>
      </c>
      <c r="G76" s="24">
        <v>90</v>
      </c>
      <c r="H76" s="25" t="s">
        <v>1</v>
      </c>
      <c r="I76" s="26">
        <v>5.1499999999999997E-2</v>
      </c>
      <c r="J76" s="27">
        <v>1.1399999999999999</v>
      </c>
      <c r="K76" s="28"/>
      <c r="L76" s="72">
        <v>100</v>
      </c>
      <c r="M76" s="30">
        <f t="shared" si="32"/>
        <v>113.99999999999999</v>
      </c>
      <c r="N76" s="31">
        <v>5.55</v>
      </c>
      <c r="O76" s="28"/>
      <c r="P76" s="32">
        <v>3500</v>
      </c>
      <c r="Q76" s="73">
        <f t="shared" si="33"/>
        <v>3989.9999999999995</v>
      </c>
      <c r="R76" s="31">
        <f t="shared" si="34"/>
        <v>214.25</v>
      </c>
      <c r="S76" s="34">
        <v>1.99</v>
      </c>
      <c r="T76" s="35"/>
      <c r="U76" s="36">
        <v>30.5</v>
      </c>
      <c r="V76" s="36">
        <v>17</v>
      </c>
      <c r="W76" s="36">
        <v>34</v>
      </c>
      <c r="X76" s="37">
        <f t="shared" si="35"/>
        <v>17.600000000000001</v>
      </c>
      <c r="Y76" s="35"/>
      <c r="Z76" s="38" t="s">
        <v>2</v>
      </c>
      <c r="AA76" s="39">
        <v>310</v>
      </c>
      <c r="AB76" s="39">
        <v>440</v>
      </c>
      <c r="AC76" s="39">
        <v>225</v>
      </c>
      <c r="AD76" s="35"/>
      <c r="AE76" s="83"/>
      <c r="AF76" s="84"/>
      <c r="AG76" s="84">
        <f t="shared" si="36"/>
        <v>35</v>
      </c>
      <c r="AH76" s="41">
        <v>15</v>
      </c>
      <c r="AI76" s="42">
        <v>20</v>
      </c>
      <c r="AJ76" s="35"/>
      <c r="AK76" s="85">
        <v>5901508811189</v>
      </c>
      <c r="AL76" s="251"/>
      <c r="AM76" s="86">
        <v>5901508801180</v>
      </c>
      <c r="AN76" s="87">
        <v>590150880346</v>
      </c>
    </row>
    <row r="77" spans="1:40" x14ac:dyDescent="0.2">
      <c r="A77" s="260">
        <v>26</v>
      </c>
      <c r="B77" s="47">
        <v>10832030006</v>
      </c>
      <c r="C77" s="48"/>
      <c r="D77" s="49" t="s">
        <v>73</v>
      </c>
      <c r="E77" s="245" t="s">
        <v>95</v>
      </c>
      <c r="F77" s="50" t="s">
        <v>100</v>
      </c>
      <c r="G77" s="51">
        <v>90</v>
      </c>
      <c r="H77" s="52" t="s">
        <v>1</v>
      </c>
      <c r="I77" s="53">
        <v>5.1499999999999997E-2</v>
      </c>
      <c r="J77" s="54">
        <v>1.1399999999999999</v>
      </c>
      <c r="K77" s="28"/>
      <c r="L77" s="55">
        <v>100</v>
      </c>
      <c r="M77" s="56">
        <f t="shared" si="32"/>
        <v>113.99999999999999</v>
      </c>
      <c r="N77" s="57">
        <v>5.55</v>
      </c>
      <c r="O77" s="28"/>
      <c r="P77" s="65">
        <v>3500</v>
      </c>
      <c r="Q77" s="59">
        <f t="shared" si="33"/>
        <v>3989.9999999999995</v>
      </c>
      <c r="R77" s="57">
        <f t="shared" si="34"/>
        <v>214.25</v>
      </c>
      <c r="S77" s="60">
        <v>1.99</v>
      </c>
      <c r="T77" s="35"/>
      <c r="U77" s="61">
        <v>30.5</v>
      </c>
      <c r="V77" s="61">
        <v>17</v>
      </c>
      <c r="W77" s="61">
        <v>34</v>
      </c>
      <c r="X77" s="62">
        <f t="shared" si="35"/>
        <v>17.600000000000001</v>
      </c>
      <c r="Y77" s="35"/>
      <c r="Z77" s="231" t="s">
        <v>2</v>
      </c>
      <c r="AA77" s="232">
        <v>310</v>
      </c>
      <c r="AB77" s="232">
        <v>440</v>
      </c>
      <c r="AC77" s="232">
        <v>225</v>
      </c>
      <c r="AD77" s="233"/>
      <c r="AE77" s="234"/>
      <c r="AF77" s="235"/>
      <c r="AG77" s="235">
        <f t="shared" si="36"/>
        <v>35</v>
      </c>
      <c r="AH77" s="236">
        <v>15</v>
      </c>
      <c r="AI77" s="237">
        <v>20</v>
      </c>
      <c r="AJ77" s="233"/>
      <c r="AK77" s="238">
        <v>5901508812643</v>
      </c>
      <c r="AL77" s="250"/>
      <c r="AM77" s="239">
        <v>590150880264</v>
      </c>
      <c r="AN77" s="240">
        <v>590150880347</v>
      </c>
    </row>
    <row r="78" spans="1:40" x14ac:dyDescent="0.2">
      <c r="A78" s="260">
        <v>26</v>
      </c>
      <c r="B78" s="20">
        <v>10832030007</v>
      </c>
      <c r="C78" s="21"/>
      <c r="D78" s="22" t="s">
        <v>73</v>
      </c>
      <c r="E78" s="246" t="s">
        <v>96</v>
      </c>
      <c r="F78" s="19" t="s">
        <v>100</v>
      </c>
      <c r="G78" s="24">
        <v>90</v>
      </c>
      <c r="H78" s="25" t="s">
        <v>1</v>
      </c>
      <c r="I78" s="26">
        <v>5.1499999999999997E-2</v>
      </c>
      <c r="J78" s="27">
        <v>1.1399999999999999</v>
      </c>
      <c r="K78" s="28"/>
      <c r="L78" s="72">
        <v>100</v>
      </c>
      <c r="M78" s="30">
        <f t="shared" si="32"/>
        <v>113.99999999999999</v>
      </c>
      <c r="N78" s="31">
        <v>5.55</v>
      </c>
      <c r="O78" s="28"/>
      <c r="P78" s="32">
        <v>4200</v>
      </c>
      <c r="Q78" s="73">
        <f t="shared" si="33"/>
        <v>4788</v>
      </c>
      <c r="R78" s="31">
        <f t="shared" si="34"/>
        <v>253.1</v>
      </c>
      <c r="S78" s="34">
        <v>2.11</v>
      </c>
      <c r="T78" s="35"/>
      <c r="U78" s="36">
        <v>30.5</v>
      </c>
      <c r="V78" s="36">
        <v>17</v>
      </c>
      <c r="W78" s="36">
        <v>34</v>
      </c>
      <c r="X78" s="37">
        <f t="shared" si="35"/>
        <v>17.600000000000001</v>
      </c>
      <c r="Y78" s="35"/>
      <c r="Z78" s="38" t="s">
        <v>2</v>
      </c>
      <c r="AA78" s="39">
        <v>310</v>
      </c>
      <c r="AB78" s="39">
        <v>440</v>
      </c>
      <c r="AC78" s="39">
        <v>225</v>
      </c>
      <c r="AD78" s="35"/>
      <c r="AE78" s="83"/>
      <c r="AF78" s="84"/>
      <c r="AG78" s="84">
        <f t="shared" si="36"/>
        <v>42</v>
      </c>
      <c r="AH78" s="41">
        <v>15</v>
      </c>
      <c r="AI78" s="42">
        <v>20</v>
      </c>
      <c r="AJ78" s="35"/>
      <c r="AK78" s="85">
        <v>5901508811561</v>
      </c>
      <c r="AL78" s="251"/>
      <c r="AM78" s="86">
        <v>590150880156</v>
      </c>
      <c r="AN78" s="87">
        <v>590150880348</v>
      </c>
    </row>
    <row r="79" spans="1:40" x14ac:dyDescent="0.2">
      <c r="A79" s="260">
        <v>26</v>
      </c>
      <c r="B79" s="47">
        <v>10832030008</v>
      </c>
      <c r="C79" s="48"/>
      <c r="D79" s="49" t="s">
        <v>73</v>
      </c>
      <c r="E79" s="247" t="s">
        <v>97</v>
      </c>
      <c r="F79" s="50" t="s">
        <v>100</v>
      </c>
      <c r="G79" s="51">
        <v>90</v>
      </c>
      <c r="H79" s="52" t="s">
        <v>1</v>
      </c>
      <c r="I79" s="53">
        <v>5.1499999999999997E-2</v>
      </c>
      <c r="J79" s="54">
        <v>1.1399999999999999</v>
      </c>
      <c r="K79" s="28"/>
      <c r="L79" s="55">
        <v>100</v>
      </c>
      <c r="M79" s="56">
        <f t="shared" si="32"/>
        <v>113.99999999999999</v>
      </c>
      <c r="N79" s="57">
        <v>5.55</v>
      </c>
      <c r="O79" s="28"/>
      <c r="P79" s="65">
        <v>3500</v>
      </c>
      <c r="Q79" s="59">
        <f t="shared" si="33"/>
        <v>3989.9999999999995</v>
      </c>
      <c r="R79" s="57">
        <f t="shared" si="34"/>
        <v>214.25</v>
      </c>
      <c r="S79" s="60">
        <v>1.99</v>
      </c>
      <c r="T79" s="35"/>
      <c r="U79" s="61">
        <v>30.5</v>
      </c>
      <c r="V79" s="61">
        <v>17</v>
      </c>
      <c r="W79" s="61">
        <v>34</v>
      </c>
      <c r="X79" s="62">
        <f t="shared" si="35"/>
        <v>17.600000000000001</v>
      </c>
      <c r="Y79" s="35"/>
      <c r="Z79" s="231" t="s">
        <v>2</v>
      </c>
      <c r="AA79" s="232">
        <v>310</v>
      </c>
      <c r="AB79" s="232">
        <v>440</v>
      </c>
      <c r="AC79" s="232">
        <v>225</v>
      </c>
      <c r="AD79" s="233"/>
      <c r="AE79" s="234"/>
      <c r="AF79" s="235"/>
      <c r="AG79" s="235">
        <f t="shared" si="36"/>
        <v>35</v>
      </c>
      <c r="AH79" s="236">
        <v>15</v>
      </c>
      <c r="AI79" s="237">
        <v>20</v>
      </c>
      <c r="AJ79" s="233"/>
      <c r="AK79" s="238">
        <v>5901508811578</v>
      </c>
      <c r="AL79" s="250"/>
      <c r="AM79" s="239">
        <v>590150880157</v>
      </c>
      <c r="AN79" s="240">
        <v>590150880349</v>
      </c>
    </row>
    <row r="80" spans="1:40" x14ac:dyDescent="0.2">
      <c r="A80" s="260">
        <v>26</v>
      </c>
      <c r="B80" s="20">
        <v>10832030009</v>
      </c>
      <c r="C80" s="21"/>
      <c r="D80" s="22" t="s">
        <v>73</v>
      </c>
      <c r="E80" s="248" t="s">
        <v>98</v>
      </c>
      <c r="F80" s="19" t="s">
        <v>100</v>
      </c>
      <c r="G80" s="24">
        <v>90</v>
      </c>
      <c r="H80" s="25" t="s">
        <v>1</v>
      </c>
      <c r="I80" s="26">
        <v>5.1499999999999997E-2</v>
      </c>
      <c r="J80" s="27">
        <v>1.1399999999999999</v>
      </c>
      <c r="K80" s="28"/>
      <c r="L80" s="72">
        <v>100</v>
      </c>
      <c r="M80" s="30">
        <f t="shared" si="32"/>
        <v>113.99999999999999</v>
      </c>
      <c r="N80" s="31">
        <v>5.55</v>
      </c>
      <c r="O80" s="28"/>
      <c r="P80" s="32">
        <v>3500</v>
      </c>
      <c r="Q80" s="73">
        <f t="shared" si="33"/>
        <v>3989.9999999999995</v>
      </c>
      <c r="R80" s="31">
        <f t="shared" si="34"/>
        <v>214.25</v>
      </c>
      <c r="S80" s="34">
        <v>1.99</v>
      </c>
      <c r="T80" s="35"/>
      <c r="U80" s="36">
        <v>30.5</v>
      </c>
      <c r="V80" s="36">
        <v>17</v>
      </c>
      <c r="W80" s="36">
        <v>34</v>
      </c>
      <c r="X80" s="37">
        <f t="shared" si="35"/>
        <v>17.600000000000001</v>
      </c>
      <c r="Y80" s="35"/>
      <c r="Z80" s="38" t="s">
        <v>2</v>
      </c>
      <c r="AA80" s="39">
        <v>310</v>
      </c>
      <c r="AB80" s="39">
        <v>440</v>
      </c>
      <c r="AC80" s="39">
        <v>225</v>
      </c>
      <c r="AD80" s="35"/>
      <c r="AE80" s="83"/>
      <c r="AF80" s="84"/>
      <c r="AG80" s="84">
        <f t="shared" si="36"/>
        <v>35</v>
      </c>
      <c r="AH80" s="41">
        <v>15</v>
      </c>
      <c r="AI80" s="42">
        <v>20</v>
      </c>
      <c r="AJ80" s="35"/>
      <c r="AK80" s="85">
        <v>5901508811585</v>
      </c>
      <c r="AL80" s="252"/>
      <c r="AM80" s="86">
        <v>590150880158</v>
      </c>
      <c r="AN80" s="87">
        <v>590150880315</v>
      </c>
    </row>
    <row r="81" spans="1:40" ht="5.85" customHeight="1" x14ac:dyDescent="0.2">
      <c r="A81" s="256"/>
      <c r="B81" s="108"/>
      <c r="I81" s="110"/>
      <c r="AM81" s="113"/>
      <c r="AN81" s="113"/>
    </row>
    <row r="82" spans="1:40" x14ac:dyDescent="0.2">
      <c r="A82" s="260">
        <v>27</v>
      </c>
      <c r="B82" s="47">
        <v>11032030003</v>
      </c>
      <c r="C82" s="48"/>
      <c r="D82" s="49" t="s">
        <v>74</v>
      </c>
      <c r="E82" s="242" t="s">
        <v>92</v>
      </c>
      <c r="F82" s="50" t="s">
        <v>100</v>
      </c>
      <c r="G82" s="51">
        <v>90</v>
      </c>
      <c r="H82" s="52" t="s">
        <v>1</v>
      </c>
      <c r="I82" s="53">
        <v>5.9799999999999999E-2</v>
      </c>
      <c r="J82" s="54">
        <v>1.28</v>
      </c>
      <c r="K82" s="28"/>
      <c r="L82" s="55">
        <v>100</v>
      </c>
      <c r="M82" s="56">
        <f t="shared" ref="M82:M88" si="37">J82*L82</f>
        <v>128</v>
      </c>
      <c r="N82" s="57">
        <v>6.43</v>
      </c>
      <c r="O82" s="28"/>
      <c r="P82" s="65">
        <v>3000</v>
      </c>
      <c r="Q82" s="59">
        <f t="shared" ref="Q82:Q88" si="38">J82*P82</f>
        <v>3840</v>
      </c>
      <c r="R82" s="57">
        <f t="shared" ref="R82:R88" si="39">N82*AG82+AI82</f>
        <v>212.89999999999998</v>
      </c>
      <c r="S82" s="60">
        <v>1.99</v>
      </c>
      <c r="T82" s="35"/>
      <c r="U82" s="61">
        <v>30.5</v>
      </c>
      <c r="V82" s="61">
        <v>17</v>
      </c>
      <c r="W82" s="61">
        <v>42.5</v>
      </c>
      <c r="X82" s="62">
        <f t="shared" ref="X82:X88" si="40">_xlfn.FLOOR.MATH((U82*V82*W82)/1000,0.05,0)</f>
        <v>22</v>
      </c>
      <c r="Y82" s="35"/>
      <c r="Z82" s="231" t="s">
        <v>0</v>
      </c>
      <c r="AA82" s="232">
        <v>310</v>
      </c>
      <c r="AB82" s="232">
        <v>540</v>
      </c>
      <c r="AC82" s="232">
        <v>225</v>
      </c>
      <c r="AD82" s="233"/>
      <c r="AE82" s="234"/>
      <c r="AF82" s="235"/>
      <c r="AG82" s="235">
        <f t="shared" ref="AG82:AG88" si="41">P82/L82</f>
        <v>30</v>
      </c>
      <c r="AH82" s="236">
        <v>15</v>
      </c>
      <c r="AI82" s="237">
        <v>20</v>
      </c>
      <c r="AJ82" s="233"/>
      <c r="AK82" s="253">
        <v>5901508811592</v>
      </c>
      <c r="AL82" s="233"/>
      <c r="AM82" s="138">
        <v>590150880159</v>
      </c>
      <c r="AN82" s="139">
        <v>590150881303</v>
      </c>
    </row>
    <row r="83" spans="1:40" x14ac:dyDescent="0.2">
      <c r="A83" s="260">
        <v>27</v>
      </c>
      <c r="B83" s="20">
        <v>11032030004</v>
      </c>
      <c r="C83" s="21"/>
      <c r="D83" s="22" t="s">
        <v>74</v>
      </c>
      <c r="E83" s="243" t="s">
        <v>93</v>
      </c>
      <c r="F83" s="19" t="s">
        <v>100</v>
      </c>
      <c r="G83" s="24">
        <v>90</v>
      </c>
      <c r="H83" s="25" t="s">
        <v>1</v>
      </c>
      <c r="I83" s="26">
        <v>5.9799999999999999E-2</v>
      </c>
      <c r="J83" s="27">
        <v>1.28</v>
      </c>
      <c r="K83" s="28"/>
      <c r="L83" s="72">
        <v>100</v>
      </c>
      <c r="M83" s="30">
        <f t="shared" si="37"/>
        <v>128</v>
      </c>
      <c r="N83" s="31">
        <v>6.43</v>
      </c>
      <c r="O83" s="28"/>
      <c r="P83" s="32">
        <v>4200</v>
      </c>
      <c r="Q83" s="73">
        <f t="shared" si="38"/>
        <v>5376</v>
      </c>
      <c r="R83" s="31">
        <f t="shared" si="39"/>
        <v>290.06</v>
      </c>
      <c r="S83" s="34">
        <v>2.11</v>
      </c>
      <c r="T83" s="35"/>
      <c r="U83" s="36">
        <v>30.5</v>
      </c>
      <c r="V83" s="36">
        <v>17</v>
      </c>
      <c r="W83" s="36">
        <v>42.5</v>
      </c>
      <c r="X83" s="37">
        <f t="shared" si="40"/>
        <v>22</v>
      </c>
      <c r="Y83" s="35"/>
      <c r="Z83" s="38" t="s">
        <v>0</v>
      </c>
      <c r="AA83" s="39">
        <v>310</v>
      </c>
      <c r="AB83" s="39">
        <v>540</v>
      </c>
      <c r="AC83" s="39">
        <v>225</v>
      </c>
      <c r="AD83" s="35"/>
      <c r="AE83" s="83"/>
      <c r="AF83" s="84"/>
      <c r="AG83" s="84">
        <f t="shared" si="41"/>
        <v>42</v>
      </c>
      <c r="AH83" s="41">
        <v>15</v>
      </c>
      <c r="AI83" s="42">
        <v>20</v>
      </c>
      <c r="AJ83" s="35"/>
      <c r="AK83" s="85">
        <v>5901508811608</v>
      </c>
      <c r="AL83" s="35"/>
      <c r="AM83" s="86">
        <v>590150880160</v>
      </c>
      <c r="AN83" s="87">
        <v>590150880297</v>
      </c>
    </row>
    <row r="84" spans="1:40" x14ac:dyDescent="0.2">
      <c r="A84" s="260">
        <v>27</v>
      </c>
      <c r="B84" s="47">
        <v>11032030005</v>
      </c>
      <c r="C84" s="48"/>
      <c r="D84" s="49" t="s">
        <v>74</v>
      </c>
      <c r="E84" s="244" t="s">
        <v>94</v>
      </c>
      <c r="F84" s="50" t="s">
        <v>100</v>
      </c>
      <c r="G84" s="51">
        <v>90</v>
      </c>
      <c r="H84" s="52" t="s">
        <v>1</v>
      </c>
      <c r="I84" s="53">
        <v>5.9799999999999999E-2</v>
      </c>
      <c r="J84" s="54">
        <v>1.28</v>
      </c>
      <c r="K84" s="28"/>
      <c r="L84" s="55">
        <v>100</v>
      </c>
      <c r="M84" s="56">
        <f t="shared" si="37"/>
        <v>128</v>
      </c>
      <c r="N84" s="57">
        <v>6.43</v>
      </c>
      <c r="O84" s="28"/>
      <c r="P84" s="65">
        <v>3000</v>
      </c>
      <c r="Q84" s="59">
        <f t="shared" si="38"/>
        <v>3840</v>
      </c>
      <c r="R84" s="57">
        <f t="shared" si="39"/>
        <v>212.89999999999998</v>
      </c>
      <c r="S84" s="60">
        <v>1.99</v>
      </c>
      <c r="T84" s="35"/>
      <c r="U84" s="61">
        <v>30.5</v>
      </c>
      <c r="V84" s="61">
        <v>17</v>
      </c>
      <c r="W84" s="61">
        <v>42.5</v>
      </c>
      <c r="X84" s="62">
        <f t="shared" si="40"/>
        <v>22</v>
      </c>
      <c r="Y84" s="35"/>
      <c r="Z84" s="231" t="s">
        <v>0</v>
      </c>
      <c r="AA84" s="232">
        <v>310</v>
      </c>
      <c r="AB84" s="232">
        <v>540</v>
      </c>
      <c r="AC84" s="232">
        <v>225</v>
      </c>
      <c r="AD84" s="233"/>
      <c r="AE84" s="234"/>
      <c r="AF84" s="235"/>
      <c r="AG84" s="235">
        <f t="shared" si="41"/>
        <v>30</v>
      </c>
      <c r="AH84" s="236">
        <v>15</v>
      </c>
      <c r="AI84" s="237">
        <v>20</v>
      </c>
      <c r="AJ84" s="233"/>
      <c r="AK84" s="238">
        <v>5901508811615</v>
      </c>
      <c r="AL84" s="233"/>
      <c r="AM84" s="239">
        <v>590150880161</v>
      </c>
      <c r="AN84" s="240">
        <v>590150880298</v>
      </c>
    </row>
    <row r="85" spans="1:40" x14ac:dyDescent="0.2">
      <c r="A85" s="260">
        <v>27</v>
      </c>
      <c r="B85" s="20">
        <v>11032030006</v>
      </c>
      <c r="C85" s="21"/>
      <c r="D85" s="22" t="s">
        <v>74</v>
      </c>
      <c r="E85" s="245" t="s">
        <v>95</v>
      </c>
      <c r="F85" s="19" t="s">
        <v>100</v>
      </c>
      <c r="G85" s="24">
        <v>90</v>
      </c>
      <c r="H85" s="25" t="s">
        <v>1</v>
      </c>
      <c r="I85" s="26">
        <v>5.9799999999999999E-2</v>
      </c>
      <c r="J85" s="27">
        <v>1.28</v>
      </c>
      <c r="K85" s="28"/>
      <c r="L85" s="72">
        <v>100</v>
      </c>
      <c r="M85" s="30">
        <f t="shared" si="37"/>
        <v>128</v>
      </c>
      <c r="N85" s="31">
        <v>6.43</v>
      </c>
      <c r="O85" s="28"/>
      <c r="P85" s="32">
        <v>3000</v>
      </c>
      <c r="Q85" s="73">
        <f t="shared" si="38"/>
        <v>3840</v>
      </c>
      <c r="R85" s="31">
        <f t="shared" si="39"/>
        <v>212.89999999999998</v>
      </c>
      <c r="S85" s="34">
        <v>1.99</v>
      </c>
      <c r="T85" s="35"/>
      <c r="U85" s="36">
        <v>30.5</v>
      </c>
      <c r="V85" s="36">
        <v>17</v>
      </c>
      <c r="W85" s="36">
        <v>42.5</v>
      </c>
      <c r="X85" s="37">
        <f t="shared" si="40"/>
        <v>22</v>
      </c>
      <c r="Y85" s="35"/>
      <c r="Z85" s="38" t="s">
        <v>0</v>
      </c>
      <c r="AA85" s="39">
        <v>310</v>
      </c>
      <c r="AB85" s="39">
        <v>540</v>
      </c>
      <c r="AC85" s="39">
        <v>225</v>
      </c>
      <c r="AD85" s="35"/>
      <c r="AE85" s="83"/>
      <c r="AF85" s="84"/>
      <c r="AG85" s="84">
        <f t="shared" si="41"/>
        <v>30</v>
      </c>
      <c r="AH85" s="41">
        <v>15</v>
      </c>
      <c r="AI85" s="42">
        <v>20</v>
      </c>
      <c r="AJ85" s="35"/>
      <c r="AK85" s="85">
        <v>5901508812582</v>
      </c>
      <c r="AL85" s="35"/>
      <c r="AM85" s="86">
        <v>590150880258</v>
      </c>
      <c r="AN85" s="87">
        <v>590150880207</v>
      </c>
    </row>
    <row r="86" spans="1:40" x14ac:dyDescent="0.2">
      <c r="A86" s="260">
        <v>27</v>
      </c>
      <c r="B86" s="47">
        <v>11032030007</v>
      </c>
      <c r="C86" s="48"/>
      <c r="D86" s="49" t="s">
        <v>74</v>
      </c>
      <c r="E86" s="246" t="s">
        <v>96</v>
      </c>
      <c r="F86" s="50" t="s">
        <v>100</v>
      </c>
      <c r="G86" s="51">
        <v>90</v>
      </c>
      <c r="H86" s="52" t="s">
        <v>1</v>
      </c>
      <c r="I86" s="53">
        <v>5.9799999999999999E-2</v>
      </c>
      <c r="J86" s="54">
        <v>1.28</v>
      </c>
      <c r="K86" s="28"/>
      <c r="L86" s="55">
        <v>100</v>
      </c>
      <c r="M86" s="56">
        <f t="shared" si="37"/>
        <v>128</v>
      </c>
      <c r="N86" s="57">
        <v>6.43</v>
      </c>
      <c r="O86" s="28"/>
      <c r="P86" s="65">
        <v>3500</v>
      </c>
      <c r="Q86" s="59">
        <f t="shared" si="38"/>
        <v>4480</v>
      </c>
      <c r="R86" s="57">
        <f t="shared" si="39"/>
        <v>245.04999999999998</v>
      </c>
      <c r="S86" s="60">
        <v>1.99</v>
      </c>
      <c r="T86" s="35"/>
      <c r="U86" s="61">
        <v>30.5</v>
      </c>
      <c r="V86" s="61">
        <v>17</v>
      </c>
      <c r="W86" s="61">
        <v>42.5</v>
      </c>
      <c r="X86" s="62">
        <f t="shared" si="40"/>
        <v>22</v>
      </c>
      <c r="Y86" s="35"/>
      <c r="Z86" s="231" t="s">
        <v>0</v>
      </c>
      <c r="AA86" s="232">
        <v>310</v>
      </c>
      <c r="AB86" s="232">
        <v>540</v>
      </c>
      <c r="AC86" s="232">
        <v>225</v>
      </c>
      <c r="AD86" s="233"/>
      <c r="AE86" s="234"/>
      <c r="AF86" s="235"/>
      <c r="AG86" s="235">
        <f t="shared" si="41"/>
        <v>35</v>
      </c>
      <c r="AH86" s="236">
        <v>15</v>
      </c>
      <c r="AI86" s="237">
        <v>20</v>
      </c>
      <c r="AJ86" s="233"/>
      <c r="AK86" s="238">
        <v>5901508811622</v>
      </c>
      <c r="AL86" s="233"/>
      <c r="AM86" s="239">
        <v>590150880162</v>
      </c>
      <c r="AN86" s="240">
        <v>590150880299</v>
      </c>
    </row>
    <row r="87" spans="1:40" x14ac:dyDescent="0.2">
      <c r="A87" s="260">
        <v>27</v>
      </c>
      <c r="B87" s="20">
        <v>11032030008</v>
      </c>
      <c r="C87" s="21"/>
      <c r="D87" s="22" t="s">
        <v>74</v>
      </c>
      <c r="E87" s="247" t="s">
        <v>97</v>
      </c>
      <c r="F87" s="19" t="s">
        <v>100</v>
      </c>
      <c r="G87" s="24">
        <v>90</v>
      </c>
      <c r="H87" s="25" t="s">
        <v>1</v>
      </c>
      <c r="I87" s="26">
        <v>5.9799999999999999E-2</v>
      </c>
      <c r="J87" s="27">
        <v>1.28</v>
      </c>
      <c r="K87" s="28"/>
      <c r="L87" s="72">
        <v>100</v>
      </c>
      <c r="M87" s="30">
        <f t="shared" si="37"/>
        <v>128</v>
      </c>
      <c r="N87" s="31">
        <v>6.43</v>
      </c>
      <c r="O87" s="28"/>
      <c r="P87" s="32">
        <v>3000</v>
      </c>
      <c r="Q87" s="73">
        <f t="shared" si="38"/>
        <v>3840</v>
      </c>
      <c r="R87" s="31">
        <f t="shared" si="39"/>
        <v>212.89999999999998</v>
      </c>
      <c r="S87" s="34">
        <v>1.99</v>
      </c>
      <c r="T87" s="35"/>
      <c r="U87" s="36">
        <v>30.5</v>
      </c>
      <c r="V87" s="36">
        <v>17</v>
      </c>
      <c r="W87" s="36">
        <v>42.5</v>
      </c>
      <c r="X87" s="37">
        <f t="shared" si="40"/>
        <v>22</v>
      </c>
      <c r="Y87" s="35"/>
      <c r="Z87" s="38" t="s">
        <v>0</v>
      </c>
      <c r="AA87" s="39">
        <v>310</v>
      </c>
      <c r="AB87" s="39">
        <v>540</v>
      </c>
      <c r="AC87" s="39">
        <v>225</v>
      </c>
      <c r="AD87" s="35"/>
      <c r="AE87" s="83"/>
      <c r="AF87" s="84"/>
      <c r="AG87" s="84">
        <f t="shared" si="41"/>
        <v>30</v>
      </c>
      <c r="AH87" s="41">
        <v>15</v>
      </c>
      <c r="AI87" s="42">
        <v>20</v>
      </c>
      <c r="AJ87" s="35"/>
      <c r="AK87" s="85">
        <v>5901508811639</v>
      </c>
      <c r="AL87" s="35"/>
      <c r="AM87" s="86">
        <v>590150880163</v>
      </c>
      <c r="AN87" s="87">
        <v>590150880300</v>
      </c>
    </row>
    <row r="88" spans="1:40" x14ac:dyDescent="0.2">
      <c r="A88" s="260">
        <v>27</v>
      </c>
      <c r="B88" s="47">
        <v>11032030009</v>
      </c>
      <c r="C88" s="48"/>
      <c r="D88" s="49" t="s">
        <v>74</v>
      </c>
      <c r="E88" s="248" t="s">
        <v>98</v>
      </c>
      <c r="F88" s="50" t="s">
        <v>100</v>
      </c>
      <c r="G88" s="51">
        <v>90</v>
      </c>
      <c r="H88" s="52" t="s">
        <v>1</v>
      </c>
      <c r="I88" s="53">
        <v>5.9799999999999999E-2</v>
      </c>
      <c r="J88" s="54">
        <v>1.28</v>
      </c>
      <c r="K88" s="28"/>
      <c r="L88" s="55">
        <v>100</v>
      </c>
      <c r="M88" s="56">
        <f t="shared" si="37"/>
        <v>128</v>
      </c>
      <c r="N88" s="57">
        <v>6.43</v>
      </c>
      <c r="O88" s="28"/>
      <c r="P88" s="65">
        <v>3500</v>
      </c>
      <c r="Q88" s="59">
        <f t="shared" si="38"/>
        <v>4480</v>
      </c>
      <c r="R88" s="57">
        <f t="shared" si="39"/>
        <v>245.04999999999998</v>
      </c>
      <c r="S88" s="60">
        <v>1.99</v>
      </c>
      <c r="T88" s="35"/>
      <c r="U88" s="61">
        <v>30.5</v>
      </c>
      <c r="V88" s="61">
        <v>17</v>
      </c>
      <c r="W88" s="61">
        <v>42.5</v>
      </c>
      <c r="X88" s="62">
        <f t="shared" si="40"/>
        <v>22</v>
      </c>
      <c r="Y88" s="35"/>
      <c r="Z88" s="231" t="s">
        <v>0</v>
      </c>
      <c r="AA88" s="232">
        <v>310</v>
      </c>
      <c r="AB88" s="232">
        <v>540</v>
      </c>
      <c r="AC88" s="232">
        <v>225</v>
      </c>
      <c r="AD88" s="233"/>
      <c r="AE88" s="254"/>
      <c r="AF88" s="253"/>
      <c r="AG88" s="253">
        <f t="shared" si="41"/>
        <v>35</v>
      </c>
      <c r="AH88" s="236">
        <v>15</v>
      </c>
      <c r="AI88" s="237">
        <v>20</v>
      </c>
      <c r="AJ88" s="233"/>
      <c r="AK88" s="253">
        <v>5901508811646</v>
      </c>
      <c r="AL88" s="233"/>
      <c r="AM88" s="138">
        <v>590150880164</v>
      </c>
      <c r="AN88" s="139">
        <v>590150880301</v>
      </c>
    </row>
  </sheetData>
  <mergeCells count="6">
    <mergeCell ref="AM1:AN1"/>
    <mergeCell ref="L1:N1"/>
    <mergeCell ref="P1:S1"/>
    <mergeCell ref="U1:X1"/>
    <mergeCell ref="Z1:AC1"/>
    <mergeCell ref="AE1:AI1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2024-09-22T18:43:08Z</dcterms:modified>
</cp:coreProperties>
</file>