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49DB6341-4DF1-4D5B-BC8C-DB690EB5DF88}" xr6:coauthVersionLast="47" xr6:coauthVersionMax="47" xr10:uidLastSave="{00000000-0000-0000-0000-000000000000}"/>
  <bookViews>
    <workbookView xWindow="-108" yWindow="-108" windowWidth="30936" windowHeight="16896" xr2:uid="{00000000-000D-0000-FFFF-FFFF00000000}"/>
  </bookViews>
  <sheets>
    <sheet name="ECO-Papiertasche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 i="1" l="1"/>
  <c r="R27" i="1" s="1"/>
  <c r="X27" i="1"/>
  <c r="Q27" i="1"/>
  <c r="M27" i="1"/>
  <c r="X7" i="1"/>
  <c r="AB5" i="1"/>
  <c r="R5" i="1" s="1"/>
  <c r="X5" i="1"/>
  <c r="Q5" i="1"/>
  <c r="M5" i="1"/>
  <c r="X38" i="1" l="1"/>
  <c r="AB38" i="1"/>
  <c r="AB40" i="1"/>
  <c r="R40" i="1" s="1"/>
  <c r="AB39" i="1"/>
  <c r="AB41" i="1"/>
  <c r="AB42" i="1"/>
  <c r="R42" i="1" s="1"/>
  <c r="AB43" i="1"/>
  <c r="AB33" i="1"/>
  <c r="X33" i="1"/>
  <c r="X28" i="1"/>
  <c r="AB19" i="1"/>
  <c r="AB20" i="1"/>
  <c r="R20" i="1" s="1"/>
  <c r="AB22" i="1"/>
  <c r="R22" i="1" s="1"/>
  <c r="X22" i="1"/>
  <c r="X20" i="1"/>
  <c r="AB11" i="1"/>
  <c r="X42" i="1"/>
  <c r="Q42" i="1"/>
  <c r="M42" i="1"/>
  <c r="AB32" i="1"/>
  <c r="R32" i="1" s="1"/>
  <c r="X32" i="1"/>
  <c r="Q32" i="1"/>
  <c r="M32" i="1"/>
  <c r="AB7" i="1" l="1"/>
  <c r="R7" i="1" s="1"/>
  <c r="AB4" i="1"/>
  <c r="AB6" i="1"/>
  <c r="R38" i="1" l="1"/>
  <c r="Q35" i="1"/>
  <c r="Q36" i="1"/>
  <c r="Q37" i="1"/>
  <c r="Q38" i="1"/>
  <c r="Q39" i="1"/>
  <c r="Q40" i="1"/>
  <c r="M38" i="1"/>
  <c r="Q28" i="1"/>
  <c r="M28" i="1"/>
  <c r="Q33" i="1" l="1"/>
  <c r="M33" i="1"/>
  <c r="Q7" i="1"/>
  <c r="Q20" i="1"/>
  <c r="M20" i="1"/>
  <c r="M7" i="1"/>
  <c r="M4" i="1" l="1"/>
  <c r="Q4" i="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4" i="1"/>
  <c r="Q24" i="1"/>
  <c r="X24" i="1"/>
  <c r="AB24" i="1"/>
  <c r="M25" i="1"/>
  <c r="Q25" i="1"/>
  <c r="X25" i="1"/>
  <c r="AB25" i="1"/>
  <c r="R25" i="1" s="1"/>
  <c r="M21" i="1"/>
  <c r="Q21" i="1"/>
  <c r="X21" i="1"/>
  <c r="AB21" i="1"/>
  <c r="R21" i="1" s="1"/>
  <c r="M23" i="1"/>
  <c r="Q23" i="1"/>
  <c r="X23" i="1"/>
  <c r="AB23" i="1"/>
  <c r="R23" i="1" s="1"/>
  <c r="M22" i="1"/>
  <c r="Q22" i="1"/>
  <c r="M29" i="1"/>
  <c r="Q29" i="1"/>
  <c r="R29" i="1"/>
  <c r="X29" i="1"/>
  <c r="M30" i="1"/>
  <c r="Q30" i="1"/>
  <c r="X30" i="1"/>
  <c r="AB30" i="1"/>
  <c r="R30" i="1" s="1"/>
  <c r="M31" i="1"/>
  <c r="Q31" i="1"/>
  <c r="X31" i="1"/>
  <c r="AB31" i="1"/>
  <c r="R31" i="1" s="1"/>
  <c r="M35" i="1"/>
  <c r="X35" i="1"/>
  <c r="AB35" i="1"/>
  <c r="R35" i="1" s="1"/>
  <c r="M36" i="1"/>
  <c r="X36" i="1"/>
  <c r="AB36" i="1"/>
  <c r="R36" i="1" s="1"/>
  <c r="M37" i="1"/>
  <c r="X37" i="1"/>
  <c r="AB37" i="1"/>
  <c r="R37" i="1" s="1"/>
  <c r="M39" i="1"/>
  <c r="X39" i="1"/>
  <c r="R39" i="1"/>
  <c r="M43" i="1"/>
  <c r="Q43" i="1"/>
  <c r="X43" i="1"/>
  <c r="R43" i="1"/>
  <c r="M40" i="1"/>
  <c r="X40" i="1"/>
  <c r="M41" i="1"/>
  <c r="Q41" i="1"/>
  <c r="X41" i="1"/>
  <c r="M45" i="1"/>
  <c r="Q45" i="1"/>
  <c r="X45" i="1"/>
  <c r="AB45" i="1"/>
  <c r="M46" i="1"/>
  <c r="Q46" i="1"/>
  <c r="X46" i="1"/>
  <c r="AB46" i="1"/>
  <c r="R46" i="1" s="1"/>
  <c r="M47" i="1"/>
  <c r="Q47" i="1"/>
  <c r="X47" i="1"/>
  <c r="AB47" i="1"/>
  <c r="M49" i="1"/>
  <c r="Q49" i="1"/>
  <c r="X49" i="1"/>
  <c r="AB49" i="1"/>
  <c r="R49" i="1" s="1"/>
  <c r="M50" i="1"/>
  <c r="Q50" i="1"/>
  <c r="X50" i="1"/>
  <c r="AB50" i="1"/>
  <c r="R50" i="1" s="1"/>
  <c r="M51" i="1"/>
  <c r="Q51" i="1"/>
  <c r="X51" i="1"/>
  <c r="AB51" i="1"/>
  <c r="R51" i="1" s="1"/>
  <c r="M52" i="1"/>
  <c r="Q52" i="1"/>
  <c r="X52" i="1"/>
  <c r="AB52" i="1"/>
  <c r="M53" i="1"/>
  <c r="Q53" i="1"/>
  <c r="X53" i="1"/>
  <c r="AB53" i="1"/>
  <c r="R53" i="1" s="1"/>
  <c r="M54" i="1"/>
  <c r="Q54" i="1"/>
  <c r="X54" i="1"/>
  <c r="AB54" i="1"/>
  <c r="M56" i="1"/>
  <c r="Q56" i="1"/>
  <c r="X56" i="1"/>
  <c r="AB56" i="1"/>
  <c r="M57" i="1"/>
  <c r="Q57" i="1"/>
  <c r="X57" i="1"/>
  <c r="AB57" i="1"/>
  <c r="R57" i="1" s="1"/>
  <c r="M58" i="1"/>
  <c r="Q58" i="1"/>
  <c r="X58" i="1"/>
  <c r="AB58" i="1"/>
  <c r="R58" i="1" s="1"/>
  <c r="M59" i="1"/>
  <c r="Q59" i="1"/>
  <c r="X59" i="1"/>
  <c r="AB59" i="1"/>
  <c r="M60" i="1"/>
  <c r="Q60" i="1"/>
  <c r="X60" i="1"/>
  <c r="AB60" i="1"/>
  <c r="R60" i="1" s="1"/>
  <c r="M61" i="1"/>
  <c r="Q61" i="1"/>
  <c r="X61" i="1"/>
  <c r="AB61" i="1"/>
  <c r="M62" i="1"/>
  <c r="Q62" i="1"/>
  <c r="X62" i="1"/>
  <c r="AB62" i="1"/>
  <c r="R62" i="1" s="1"/>
  <c r="M64" i="1"/>
  <c r="Q64" i="1"/>
  <c r="X64" i="1"/>
  <c r="AB64" i="1"/>
  <c r="M65" i="1"/>
  <c r="Q65" i="1"/>
  <c r="X65" i="1"/>
  <c r="AB65" i="1"/>
  <c r="R65" i="1" s="1"/>
  <c r="M66" i="1"/>
  <c r="Q66" i="1"/>
  <c r="X66" i="1"/>
  <c r="AB66" i="1"/>
  <c r="R66" i="1" s="1"/>
  <c r="M67" i="1"/>
  <c r="Q67" i="1"/>
  <c r="X67" i="1"/>
  <c r="AB67" i="1"/>
  <c r="R67" i="1" s="1"/>
  <c r="M68" i="1"/>
  <c r="Q68" i="1"/>
  <c r="X68" i="1"/>
  <c r="AB68" i="1"/>
  <c r="R68" i="1" s="1"/>
  <c r="M69" i="1"/>
  <c r="Q69" i="1"/>
  <c r="X69" i="1"/>
  <c r="AB69" i="1"/>
  <c r="R69" i="1" s="1"/>
  <c r="M70" i="1"/>
  <c r="Q70" i="1"/>
  <c r="X70" i="1"/>
  <c r="AB70" i="1"/>
  <c r="M72" i="1"/>
  <c r="Q72" i="1"/>
  <c r="X72" i="1"/>
  <c r="AB72" i="1"/>
  <c r="R72" i="1" s="1"/>
  <c r="M73" i="1"/>
  <c r="Q73" i="1"/>
  <c r="X73" i="1"/>
  <c r="AB73" i="1"/>
  <c r="M74" i="1"/>
  <c r="Q74" i="1"/>
  <c r="X74" i="1"/>
  <c r="AB74" i="1"/>
  <c r="M75" i="1"/>
  <c r="Q75" i="1"/>
  <c r="X75" i="1"/>
  <c r="AB75" i="1"/>
  <c r="R75" i="1" s="1"/>
  <c r="M76" i="1"/>
  <c r="Q76" i="1"/>
  <c r="X76" i="1"/>
  <c r="AB76" i="1"/>
  <c r="R76" i="1" s="1"/>
  <c r="M77" i="1"/>
  <c r="Q77" i="1"/>
  <c r="X77" i="1"/>
  <c r="AB77" i="1"/>
  <c r="R77" i="1" s="1"/>
  <c r="M78" i="1"/>
  <c r="Q78" i="1"/>
  <c r="X78" i="1"/>
  <c r="AB78" i="1"/>
  <c r="R78" i="1" s="1"/>
  <c r="M80" i="1"/>
  <c r="Q80" i="1"/>
  <c r="X80" i="1"/>
  <c r="AB80" i="1"/>
  <c r="M81" i="1"/>
  <c r="Q81" i="1"/>
  <c r="X81" i="1"/>
  <c r="AB81" i="1"/>
  <c r="M82" i="1"/>
  <c r="Q82" i="1"/>
  <c r="X82" i="1"/>
  <c r="AB82" i="1"/>
  <c r="M83" i="1"/>
  <c r="Q83" i="1"/>
  <c r="X83" i="1"/>
  <c r="AB83" i="1"/>
  <c r="R83" i="1" s="1"/>
  <c r="M84" i="1"/>
  <c r="Q84" i="1"/>
  <c r="X84" i="1"/>
  <c r="AB84" i="1"/>
  <c r="R84" i="1" s="1"/>
  <c r="M85" i="1"/>
  <c r="Q85" i="1"/>
  <c r="X85" i="1"/>
  <c r="R85" i="1"/>
  <c r="M86" i="1"/>
  <c r="Q86" i="1"/>
  <c r="X86" i="1"/>
  <c r="AB86" i="1"/>
  <c r="R56" i="1" l="1"/>
  <c r="R52" i="1"/>
  <c r="R80" i="1"/>
  <c r="R41" i="1"/>
  <c r="R17" i="1"/>
  <c r="R74" i="1"/>
  <c r="R47" i="1"/>
  <c r="R81" i="1"/>
  <c r="R70" i="1"/>
  <c r="R86" i="1"/>
  <c r="R59" i="1"/>
  <c r="R14" i="1"/>
  <c r="R6" i="1"/>
  <c r="R61" i="1"/>
  <c r="R8" i="1"/>
  <c r="R82" i="1"/>
  <c r="R73" i="1"/>
  <c r="R64" i="1"/>
  <c r="R54" i="1"/>
  <c r="R45" i="1"/>
  <c r="R24" i="1"/>
  <c r="R9" i="1"/>
</calcChain>
</file>

<file path=xl/sharedStrings.xml><?xml version="1.0" encoding="utf-8"?>
<sst xmlns="http://schemas.openxmlformats.org/spreadsheetml/2006/main" count="390" uniqueCount="105">
  <si>
    <t>212134010000</t>
  </si>
  <si>
    <t>25634010000</t>
  </si>
  <si>
    <t>212534010000</t>
  </si>
  <si>
    <t xml:space="preserve"> </t>
  </si>
  <si>
    <t>211634020000</t>
  </si>
  <si>
    <t>218134010000</t>
  </si>
  <si>
    <t>212113010000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</si>
  <si>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</si>
  <si>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</si>
  <si>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</si>
  <si>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</si>
  <si>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</si>
  <si>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</si>
  <si>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</si>
  <si>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</si>
  <si>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</si>
  <si>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</si>
  <si>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</si>
  <si>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</si>
  <si>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</si>
  <si>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</si>
  <si>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</si>
  <si>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111032030000</t>
  </si>
  <si>
    <t>320x160x350 mm</t>
  </si>
  <si>
    <t>250x110x360 mm</t>
  </si>
  <si>
    <t>211913010000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</si>
  <si>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</si>
  <si>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</si>
  <si>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</si>
  <si>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</si>
  <si>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</si>
  <si>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</si>
  <si>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</si>
  <si>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</si>
  <si>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</si>
  <si>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</si>
  <si>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</si>
  <si>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</si>
  <si>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</si>
  <si>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</si>
  <si>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</si>
  <si>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</si>
  <si>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</si>
  <si>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</si>
  <si>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</si>
  <si>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</si>
  <si>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</si>
  <si>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</si>
  <si>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</si>
  <si>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</si>
  <si>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</si>
  <si>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</si>
  <si>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</si>
  <si>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</si>
  <si>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</si>
  <si>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</si>
  <si>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</si>
  <si>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</si>
  <si>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</si>
  <si>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</si>
  <si>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</si>
  <si>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</si>
  <si>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</si>
  <si>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</si>
  <si>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</si>
  <si>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</si>
  <si>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</si>
  <si>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</si>
  <si>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</si>
  <si>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</si>
  <si>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</si>
  <si>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</si>
  <si>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</si>
  <si>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</si>
  <si>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</si>
  <si>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</si>
  <si>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</si>
  <si>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</si>
  <si>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</si>
  <si>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</si>
  <si>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</si>
  <si>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</si>
  <si>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</si>
  <si>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</si>
  <si>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</si>
  <si>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</si>
  <si>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</si>
  <si>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</si>
  <si>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</si>
  <si>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</si>
  <si>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</si>
  <si>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</si>
  <si>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</si>
  <si>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</si>
  <si>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</si>
  <si>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</si>
  <si>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</si>
  <si>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</si>
  <si>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</si>
  <si>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</si>
  <si>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</si>
  <si>
    <t>112711019000</t>
  </si>
  <si>
    <t>220x100x280 mm</t>
  </si>
  <si>
    <t>218113010000</t>
  </si>
  <si>
    <t>320x160x290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</si>
</sst>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6"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7">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3" fontId="10" fillId="0" borderId="5" xfId="0" applyNumberFormat="1" applyFont="1" applyBorder="1" applyAlignment="1">
      <alignment horizontal="right" vertical="center"/>
    </xf>
    <xf numFmtId="3" fontId="10" fillId="0" borderId="6" xfId="0" applyNumberFormat="1" applyFont="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44" fontId="11" fillId="0" borderId="1" xfId="1" applyFont="1" applyFill="1" applyBorder="1" applyAlignment="1">
      <alignment horizontal="left" vertical="center"/>
    </xf>
    <xf numFmtId="166" fontId="12" fillId="0" borderId="1" xfId="0" applyNumberFormat="1" applyFont="1" applyBorder="1" applyAlignment="1">
      <alignment horizontal="right" vertical="center"/>
    </xf>
    <xf numFmtId="167" fontId="12" fillId="0" borderId="1" xfId="0" applyNumberFormat="1" applyFont="1" applyBorder="1" applyAlignment="1">
      <alignment horizontal="right" vertical="center"/>
    </xf>
    <xf numFmtId="169" fontId="10" fillId="0" borderId="1" xfId="0" applyNumberFormat="1" applyFont="1" applyBorder="1" applyAlignment="1">
      <alignment horizontal="right" vertical="center"/>
    </xf>
    <xf numFmtId="1" fontId="12" fillId="4" borderId="0" xfId="0" applyNumberFormat="1" applyFont="1" applyFill="1"/>
    <xf numFmtId="0" fontId="10" fillId="4" borderId="0" xfId="0" applyFont="1" applyFill="1"/>
    <xf numFmtId="0" fontId="12" fillId="0" borderId="1" xfId="0" applyFont="1" applyBorder="1" applyAlignment="1">
      <alignment horizontal="right" vertical="center"/>
    </xf>
    <xf numFmtId="44" fontId="12" fillId="0" borderId="1" xfId="1" applyFont="1" applyFill="1" applyBorder="1" applyAlignment="1">
      <alignment horizontal="left" vertical="center"/>
    </xf>
    <xf numFmtId="167" fontId="17" fillId="0" borderId="1" xfId="0" applyNumberFormat="1" applyFont="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44" fontId="12" fillId="0" borderId="2" xfId="1" applyFont="1" applyFill="1" applyBorder="1" applyAlignment="1">
      <alignment horizontal="left" vertical="center"/>
    </xf>
    <xf numFmtId="3" fontId="35" fillId="0" borderId="2" xfId="0" applyNumberFormat="1" applyFont="1" applyBorder="1" applyAlignment="1">
      <alignment horizontal="right"/>
    </xf>
    <xf numFmtId="3" fontId="35" fillId="0" borderId="1" xfId="0" applyNumberFormat="1" applyFont="1" applyBorder="1" applyAlignment="1">
      <alignment horizontal="right"/>
    </xf>
    <xf numFmtId="49" fontId="11" fillId="0" borderId="2" xfId="0" applyNumberFormat="1" applyFont="1" applyBorder="1" applyAlignment="1">
      <alignment horizontal="right" vertical="center"/>
    </xf>
    <xf numFmtId="0" fontId="14" fillId="0" borderId="2" xfId="0" applyFont="1" applyBorder="1" applyAlignment="1">
      <alignment horizontal="left" vertical="center"/>
    </xf>
    <xf numFmtId="3" fontId="35" fillId="0" borderId="2"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18" fillId="4" borderId="1" xfId="1" applyNumberFormat="1"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6"/>
  <sheetViews>
    <sheetView tabSelected="1" view="pageLayout" zoomScale="145" zoomScaleNormal="100" zoomScalePageLayoutView="145" workbookViewId="0">
      <selection activeCell="J3" sqref="J3"/>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14.88671875" style="34" customWidth="1"/>
    <col min="31" max="31" width="1.109375" style="34" customWidth="1"/>
    <col min="32" max="32" width="21.44140625" style="34" customWidth="1"/>
    <col min="33" max="33" width="1.109375" style="34" customWidth="1"/>
    <col min="34" max="16384" width="9.109375" style="34"/>
  </cols>
  <sheetData>
    <row r="1" spans="1:35" x14ac:dyDescent="0.2">
      <c r="A1" s="167" t="s">
        <v>96</v>
      </c>
    </row>
    <row r="2" spans="1:35" s="1" customFormat="1" ht="9.6" x14ac:dyDescent="0.2">
      <c r="A2" s="167" t="s">
        <v>97</v>
      </c>
      <c r="E2" s="2"/>
      <c r="J2" s="138">
        <v>45789</v>
      </c>
      <c r="K2" s="3"/>
      <c r="L2" s="179" t="s">
        <v>67</v>
      </c>
      <c r="M2" s="179"/>
      <c r="N2" s="179"/>
      <c r="O2" s="3"/>
      <c r="P2" s="180" t="s">
        <v>70</v>
      </c>
      <c r="Q2" s="181"/>
      <c r="R2" s="181"/>
      <c r="S2" s="182"/>
      <c r="T2" s="4"/>
      <c r="U2" s="183" t="s">
        <v>52</v>
      </c>
      <c r="V2" s="181"/>
      <c r="W2" s="181"/>
      <c r="X2" s="182"/>
      <c r="Y2" s="5"/>
      <c r="Z2" s="139" t="s">
        <v>10</v>
      </c>
      <c r="AA2" s="2"/>
      <c r="AB2" s="184" t="s">
        <v>47</v>
      </c>
      <c r="AC2" s="185"/>
      <c r="AD2" s="186"/>
      <c r="AE2" s="2"/>
      <c r="AF2" s="6" t="s">
        <v>45</v>
      </c>
      <c r="AG2" s="2"/>
    </row>
    <row r="3" spans="1:35" s="1" customFormat="1" ht="33.75" customHeight="1" x14ac:dyDescent="0.2">
      <c r="A3" s="150" t="s">
        <v>57</v>
      </c>
      <c r="B3" s="151" t="s">
        <v>58</v>
      </c>
      <c r="C3" s="152" t="s">
        <v>59</v>
      </c>
      <c r="D3" s="7" t="s">
        <v>100</v>
      </c>
      <c r="E3" s="8" t="s">
        <v>60</v>
      </c>
      <c r="F3" s="7" t="s">
        <v>66</v>
      </c>
      <c r="G3" s="7" t="s">
        <v>65</v>
      </c>
      <c r="H3" s="7" t="s">
        <v>64</v>
      </c>
      <c r="I3" s="153" t="s">
        <v>63</v>
      </c>
      <c r="J3" s="9" t="s">
        <v>68</v>
      </c>
      <c r="K3" s="3"/>
      <c r="L3" s="150" t="s">
        <v>61</v>
      </c>
      <c r="M3" s="154" t="s">
        <v>69</v>
      </c>
      <c r="N3" s="153" t="s">
        <v>62</v>
      </c>
      <c r="O3" s="3"/>
      <c r="P3" s="150" t="s">
        <v>71</v>
      </c>
      <c r="Q3" s="150" t="s">
        <v>74</v>
      </c>
      <c r="R3" s="150" t="s">
        <v>72</v>
      </c>
      <c r="S3" s="150" t="s">
        <v>73</v>
      </c>
      <c r="T3" s="2"/>
      <c r="U3" s="149" t="s">
        <v>53</v>
      </c>
      <c r="V3" s="149" t="s">
        <v>54</v>
      </c>
      <c r="W3" s="149" t="s">
        <v>55</v>
      </c>
      <c r="X3" s="149" t="s">
        <v>56</v>
      </c>
      <c r="Y3" s="2"/>
      <c r="Z3" s="149" t="s">
        <v>51</v>
      </c>
      <c r="AA3" s="2"/>
      <c r="AB3" s="148" t="s">
        <v>48</v>
      </c>
      <c r="AC3" s="148" t="s">
        <v>49</v>
      </c>
      <c r="AD3" s="148" t="s">
        <v>50</v>
      </c>
      <c r="AE3" s="2"/>
      <c r="AF3" s="10" t="s">
        <v>46</v>
      </c>
      <c r="AG3" s="2"/>
    </row>
    <row r="4" spans="1:35" x14ac:dyDescent="0.2">
      <c r="A4" s="120">
        <v>7</v>
      </c>
      <c r="B4" s="35">
        <v>10211040000</v>
      </c>
      <c r="C4" s="36"/>
      <c r="D4" s="37" t="s">
        <v>13</v>
      </c>
      <c r="E4" s="144" t="s">
        <v>90</v>
      </c>
      <c r="F4" s="38" t="s">
        <v>93</v>
      </c>
      <c r="G4" s="39">
        <v>100</v>
      </c>
      <c r="H4" s="40" t="s">
        <v>91</v>
      </c>
      <c r="I4" s="41">
        <v>2.3599999999999999E-2</v>
      </c>
      <c r="J4" s="107">
        <v>0.62</v>
      </c>
      <c r="K4" s="19"/>
      <c r="L4" s="134">
        <v>250</v>
      </c>
      <c r="M4" s="128">
        <f t="shared" ref="M4:M14" si="0">J4*L4</f>
        <v>155</v>
      </c>
      <c r="N4" s="129">
        <v>6.35</v>
      </c>
      <c r="O4" s="19"/>
      <c r="P4" s="46">
        <v>9000</v>
      </c>
      <c r="Q4" s="135">
        <f t="shared" ref="Q4:Q14" si="1">J4*P4</f>
        <v>5580</v>
      </c>
      <c r="R4" s="129">
        <f t="shared" ref="R4:R14" si="2">N4*AB4+AD4</f>
        <v>248.6</v>
      </c>
      <c r="S4" s="130">
        <v>2.1800000000000002</v>
      </c>
      <c r="T4" s="26"/>
      <c r="U4" s="49">
        <v>18</v>
      </c>
      <c r="V4" s="49">
        <v>8</v>
      </c>
      <c r="W4" s="49">
        <v>22.5</v>
      </c>
      <c r="X4" s="131">
        <f t="shared" ref="X4:X14" si="3">_xlfn.FLOOR.MATH((U4*V4*W4)/1000,0.05,0)</f>
        <v>3.2</v>
      </c>
      <c r="Y4" s="26"/>
      <c r="Z4" s="51"/>
      <c r="AA4" s="26"/>
      <c r="AB4" s="60">
        <f t="shared" ref="AB4:AB14" si="4">P4/L4</f>
        <v>36</v>
      </c>
      <c r="AC4" s="54">
        <v>15</v>
      </c>
      <c r="AD4" s="55">
        <v>20</v>
      </c>
      <c r="AE4" s="26"/>
      <c r="AF4" s="56">
        <v>5901508812339</v>
      </c>
      <c r="AG4" s="26"/>
    </row>
    <row r="5" spans="1:35" x14ac:dyDescent="0.2">
      <c r="A5" s="120">
        <v>7</v>
      </c>
      <c r="B5" s="113" t="s">
        <v>101</v>
      </c>
      <c r="C5" s="114" t="s">
        <v>95</v>
      </c>
      <c r="D5" s="90" t="s">
        <v>102</v>
      </c>
      <c r="E5" s="126" t="s">
        <v>90</v>
      </c>
      <c r="F5" s="91" t="s">
        <v>93</v>
      </c>
      <c r="G5" s="92">
        <v>70</v>
      </c>
      <c r="H5" s="93" t="s">
        <v>91</v>
      </c>
      <c r="I5" s="127">
        <v>2.5399999999999999E-2</v>
      </c>
      <c r="J5" s="125">
        <v>0.25</v>
      </c>
      <c r="K5" s="77"/>
      <c r="L5" s="95">
        <v>250</v>
      </c>
      <c r="M5" s="94">
        <f t="shared" si="0"/>
        <v>62.5</v>
      </c>
      <c r="N5" s="96">
        <v>7.28</v>
      </c>
      <c r="O5" s="77"/>
      <c r="P5" s="97">
        <v>6000</v>
      </c>
      <c r="Q5" s="98">
        <f t="shared" si="1"/>
        <v>1500</v>
      </c>
      <c r="R5" s="129">
        <f t="shared" si="2"/>
        <v>194.72</v>
      </c>
      <c r="S5" s="136">
        <v>1.81</v>
      </c>
      <c r="T5" s="83"/>
      <c r="U5" s="100">
        <v>22</v>
      </c>
      <c r="V5" s="100">
        <v>10</v>
      </c>
      <c r="W5" s="100">
        <v>28</v>
      </c>
      <c r="X5" s="50">
        <f t="shared" si="3"/>
        <v>6.15</v>
      </c>
      <c r="Y5" s="83"/>
      <c r="Z5" s="102"/>
      <c r="AA5" s="83"/>
      <c r="AB5" s="60">
        <f t="shared" si="4"/>
        <v>24</v>
      </c>
      <c r="AC5" s="104">
        <v>15</v>
      </c>
      <c r="AD5" s="105">
        <v>20</v>
      </c>
      <c r="AE5" s="26"/>
      <c r="AF5" s="56"/>
      <c r="AG5" s="26"/>
      <c r="AH5" s="172"/>
      <c r="AI5" s="173"/>
    </row>
    <row r="6" spans="1:35" x14ac:dyDescent="0.2">
      <c r="A6" s="120">
        <v>7</v>
      </c>
      <c r="B6" s="12">
        <v>10411040000</v>
      </c>
      <c r="C6" s="13"/>
      <c r="D6" s="14" t="s">
        <v>12</v>
      </c>
      <c r="E6" s="144" t="s">
        <v>90</v>
      </c>
      <c r="F6" s="11" t="s">
        <v>93</v>
      </c>
      <c r="G6" s="15">
        <v>100</v>
      </c>
      <c r="H6" s="16" t="s">
        <v>91</v>
      </c>
      <c r="I6" s="17">
        <v>4.0300000000000002E-2</v>
      </c>
      <c r="J6" s="18">
        <v>0.79</v>
      </c>
      <c r="K6" s="132"/>
      <c r="L6" s="57">
        <v>250</v>
      </c>
      <c r="M6" s="21">
        <f t="shared" si="0"/>
        <v>197.5</v>
      </c>
      <c r="N6" s="22">
        <v>10.4</v>
      </c>
      <c r="O6" s="132"/>
      <c r="P6" s="23">
        <v>7500</v>
      </c>
      <c r="Q6" s="58">
        <f t="shared" si="1"/>
        <v>5925</v>
      </c>
      <c r="R6" s="22">
        <f t="shared" si="2"/>
        <v>332</v>
      </c>
      <c r="S6" s="25">
        <v>2.1</v>
      </c>
      <c r="T6" s="133"/>
      <c r="U6" s="27">
        <v>24</v>
      </c>
      <c r="V6" s="27">
        <v>10</v>
      </c>
      <c r="W6" s="27">
        <v>32</v>
      </c>
      <c r="X6" s="28">
        <f t="shared" si="3"/>
        <v>7.65</v>
      </c>
      <c r="Y6" s="133"/>
      <c r="Z6" s="29"/>
      <c r="AA6" s="133"/>
      <c r="AB6" s="59">
        <f t="shared" si="4"/>
        <v>30</v>
      </c>
      <c r="AC6" s="31">
        <v>15</v>
      </c>
      <c r="AD6" s="32">
        <v>20</v>
      </c>
      <c r="AE6" s="133"/>
      <c r="AF6" s="33">
        <v>5901508810021</v>
      </c>
      <c r="AG6" s="133"/>
    </row>
    <row r="7" spans="1:35" x14ac:dyDescent="0.2">
      <c r="A7" s="120">
        <v>7</v>
      </c>
      <c r="B7" s="113" t="s">
        <v>44</v>
      </c>
      <c r="C7" s="114" t="s">
        <v>95</v>
      </c>
      <c r="D7" s="90" t="s">
        <v>12</v>
      </c>
      <c r="E7" s="126" t="s">
        <v>90</v>
      </c>
      <c r="F7" s="91" t="s">
        <v>93</v>
      </c>
      <c r="G7" s="92">
        <v>90</v>
      </c>
      <c r="H7" s="93" t="s">
        <v>91</v>
      </c>
      <c r="I7" s="127">
        <v>3.6270000000000004E-2</v>
      </c>
      <c r="J7" s="125">
        <v>0.35</v>
      </c>
      <c r="K7" s="77"/>
      <c r="L7" s="95">
        <v>250</v>
      </c>
      <c r="M7" s="94">
        <f t="shared" si="0"/>
        <v>87.5</v>
      </c>
      <c r="N7" s="96">
        <v>9.65</v>
      </c>
      <c r="O7" s="77"/>
      <c r="P7" s="97">
        <v>11250</v>
      </c>
      <c r="Q7" s="98">
        <f t="shared" si="1"/>
        <v>3937.4999999999995</v>
      </c>
      <c r="R7" s="129">
        <f t="shared" si="2"/>
        <v>454.25</v>
      </c>
      <c r="S7" s="136">
        <v>2.19</v>
      </c>
      <c r="T7" s="83"/>
      <c r="U7" s="100">
        <v>24</v>
      </c>
      <c r="V7" s="100">
        <v>10</v>
      </c>
      <c r="W7" s="100">
        <v>32</v>
      </c>
      <c r="X7" s="50">
        <f t="shared" si="3"/>
        <v>7.65</v>
      </c>
      <c r="Y7" s="83"/>
      <c r="Z7" s="102"/>
      <c r="AA7" s="83"/>
      <c r="AB7" s="60">
        <f t="shared" si="4"/>
        <v>45</v>
      </c>
      <c r="AC7" s="104">
        <v>15</v>
      </c>
      <c r="AD7" s="105">
        <v>20</v>
      </c>
      <c r="AE7" s="26"/>
      <c r="AF7" s="56"/>
      <c r="AG7" s="26"/>
    </row>
    <row r="8" spans="1:35" x14ac:dyDescent="0.2">
      <c r="A8" s="120">
        <v>7</v>
      </c>
      <c r="B8" s="12">
        <v>10811040000</v>
      </c>
      <c r="C8" s="13"/>
      <c r="D8" s="14" t="s">
        <v>14</v>
      </c>
      <c r="E8" s="144" t="s">
        <v>90</v>
      </c>
      <c r="F8" s="11" t="s">
        <v>93</v>
      </c>
      <c r="G8" s="15">
        <v>100</v>
      </c>
      <c r="H8" s="16" t="s">
        <v>91</v>
      </c>
      <c r="I8" s="17">
        <v>5.2900000000000003E-2</v>
      </c>
      <c r="J8" s="18">
        <v>1.1200000000000001</v>
      </c>
      <c r="K8" s="19"/>
      <c r="L8" s="57">
        <v>150</v>
      </c>
      <c r="M8" s="21">
        <f t="shared" si="0"/>
        <v>168.00000000000003</v>
      </c>
      <c r="N8" s="22">
        <v>8.5500000000000007</v>
      </c>
      <c r="O8" s="19"/>
      <c r="P8" s="23">
        <v>5400</v>
      </c>
      <c r="Q8" s="58">
        <f t="shared" si="1"/>
        <v>6048.0000000000009</v>
      </c>
      <c r="R8" s="22">
        <f t="shared" si="2"/>
        <v>327.8</v>
      </c>
      <c r="S8" s="25">
        <v>2.11</v>
      </c>
      <c r="T8" s="26"/>
      <c r="U8" s="27">
        <v>30.5</v>
      </c>
      <c r="V8" s="27">
        <v>17</v>
      </c>
      <c r="W8" s="27">
        <v>34</v>
      </c>
      <c r="X8" s="28">
        <f t="shared" si="3"/>
        <v>17.600000000000001</v>
      </c>
      <c r="Y8" s="26"/>
      <c r="Z8" s="29"/>
      <c r="AA8" s="26"/>
      <c r="AB8" s="59">
        <f t="shared" si="4"/>
        <v>36</v>
      </c>
      <c r="AC8" s="31">
        <v>15</v>
      </c>
      <c r="AD8" s="32">
        <v>20</v>
      </c>
      <c r="AE8" s="26"/>
      <c r="AF8" s="30">
        <v>5901508810069</v>
      </c>
      <c r="AG8" s="26"/>
    </row>
    <row r="9" spans="1:35" x14ac:dyDescent="0.2">
      <c r="A9" s="120">
        <v>7</v>
      </c>
      <c r="B9" s="35">
        <v>11011040000</v>
      </c>
      <c r="C9" s="36"/>
      <c r="D9" s="37" t="s">
        <v>15</v>
      </c>
      <c r="E9" s="144" t="s">
        <v>90</v>
      </c>
      <c r="F9" s="38" t="s">
        <v>93</v>
      </c>
      <c r="G9" s="39">
        <v>100</v>
      </c>
      <c r="H9" s="40" t="s">
        <v>91</v>
      </c>
      <c r="I9" s="41">
        <v>6.3500000000000001E-2</v>
      </c>
      <c r="J9" s="42">
        <v>1.27</v>
      </c>
      <c r="K9" s="19"/>
      <c r="L9" s="43">
        <v>100</v>
      </c>
      <c r="M9" s="44">
        <f t="shared" si="0"/>
        <v>127</v>
      </c>
      <c r="N9" s="45">
        <v>6.8</v>
      </c>
      <c r="O9" s="19"/>
      <c r="P9" s="46">
        <v>4200</v>
      </c>
      <c r="Q9" s="47">
        <f t="shared" si="1"/>
        <v>5334</v>
      </c>
      <c r="R9" s="45">
        <f t="shared" si="2"/>
        <v>305.59999999999997</v>
      </c>
      <c r="S9" s="48">
        <v>2.08</v>
      </c>
      <c r="T9" s="26"/>
      <c r="U9" s="49">
        <v>30.5</v>
      </c>
      <c r="V9" s="49">
        <v>17</v>
      </c>
      <c r="W9" s="49">
        <v>42.5</v>
      </c>
      <c r="X9" s="50">
        <f t="shared" si="3"/>
        <v>22</v>
      </c>
      <c r="Y9" s="26"/>
      <c r="Z9" s="51"/>
      <c r="AA9" s="26"/>
      <c r="AB9" s="53">
        <f t="shared" si="4"/>
        <v>42</v>
      </c>
      <c r="AC9" s="54">
        <v>15</v>
      </c>
      <c r="AD9" s="55">
        <v>20</v>
      </c>
      <c r="AE9" s="26"/>
      <c r="AF9" s="60">
        <v>5901508810083</v>
      </c>
      <c r="AG9" s="26"/>
    </row>
    <row r="10" spans="1:35" x14ac:dyDescent="0.2">
      <c r="A10" s="120">
        <v>7</v>
      </c>
      <c r="B10" s="12">
        <v>11811040000</v>
      </c>
      <c r="C10" s="13"/>
      <c r="D10" s="14" t="s">
        <v>18</v>
      </c>
      <c r="E10" s="144" t="s">
        <v>90</v>
      </c>
      <c r="F10" s="11" t="s">
        <v>93</v>
      </c>
      <c r="G10" s="15">
        <v>100</v>
      </c>
      <c r="H10" s="16" t="s">
        <v>91</v>
      </c>
      <c r="I10" s="17">
        <v>5.9200000000000003E-2</v>
      </c>
      <c r="J10" s="18">
        <v>1.24</v>
      </c>
      <c r="K10" s="19"/>
      <c r="L10" s="57">
        <v>100</v>
      </c>
      <c r="M10" s="21">
        <f>J10*L10</f>
        <v>124</v>
      </c>
      <c r="N10" s="22">
        <v>6.3</v>
      </c>
      <c r="O10" s="19"/>
      <c r="P10" s="23">
        <v>2800</v>
      </c>
      <c r="Q10" s="58">
        <f>J10*P10</f>
        <v>3472</v>
      </c>
      <c r="R10" s="22">
        <f t="shared" si="2"/>
        <v>196.4</v>
      </c>
      <c r="S10" s="25">
        <v>1.78</v>
      </c>
      <c r="T10" s="26"/>
      <c r="U10" s="27">
        <v>34</v>
      </c>
      <c r="V10" s="27">
        <v>20</v>
      </c>
      <c r="W10" s="27">
        <v>33</v>
      </c>
      <c r="X10" s="28">
        <f>_xlfn.FLOOR.MATH((U10*V10*W10)/1000,0.05,0)</f>
        <v>22.400000000000002</v>
      </c>
      <c r="Y10" s="26"/>
      <c r="Z10" s="29"/>
      <c r="AA10" s="26"/>
      <c r="AB10" s="59">
        <f t="shared" si="4"/>
        <v>28</v>
      </c>
      <c r="AC10" s="31">
        <v>15</v>
      </c>
      <c r="AD10" s="32">
        <v>20</v>
      </c>
      <c r="AE10" s="26"/>
      <c r="AF10" s="30">
        <v>5901508811486</v>
      </c>
      <c r="AG10" s="26"/>
    </row>
    <row r="11" spans="1:35" x14ac:dyDescent="0.2">
      <c r="A11" s="120">
        <v>7</v>
      </c>
      <c r="B11" s="35">
        <v>12411040000</v>
      </c>
      <c r="C11" s="36"/>
      <c r="D11" s="37" t="s">
        <v>11</v>
      </c>
      <c r="E11" s="144" t="s">
        <v>90</v>
      </c>
      <c r="F11" s="38" t="s">
        <v>93</v>
      </c>
      <c r="G11" s="39">
        <v>100</v>
      </c>
      <c r="H11" s="40" t="s">
        <v>91</v>
      </c>
      <c r="I11" s="41">
        <v>7.1099999999999997E-2</v>
      </c>
      <c r="J11" s="42">
        <v>1.41</v>
      </c>
      <c r="K11" s="19"/>
      <c r="L11" s="43">
        <v>150</v>
      </c>
      <c r="M11" s="44">
        <f>J11*L11</f>
        <v>211.5</v>
      </c>
      <c r="N11" s="45">
        <v>11.399999999999999</v>
      </c>
      <c r="O11" s="19"/>
      <c r="P11" s="46">
        <v>3600</v>
      </c>
      <c r="Q11" s="47">
        <f>J11*P11</f>
        <v>5076</v>
      </c>
      <c r="R11" s="45">
        <f t="shared" si="2"/>
        <v>293.59999999999997</v>
      </c>
      <c r="S11" s="48">
        <v>2.09</v>
      </c>
      <c r="T11" s="26"/>
      <c r="U11" s="49">
        <v>35</v>
      </c>
      <c r="V11" s="49">
        <v>18</v>
      </c>
      <c r="W11" s="49">
        <v>44</v>
      </c>
      <c r="X11" s="50">
        <f>_xlfn.FLOOR.MATH((U11*V11*W11)/1000,0.05,0)</f>
        <v>27.700000000000003</v>
      </c>
      <c r="Y11" s="26"/>
      <c r="Z11" s="51"/>
      <c r="AA11" s="26"/>
      <c r="AB11" s="53">
        <f t="shared" si="4"/>
        <v>24</v>
      </c>
      <c r="AC11" s="54">
        <v>15</v>
      </c>
      <c r="AD11" s="55">
        <v>20</v>
      </c>
      <c r="AE11" s="26"/>
      <c r="AF11" s="60">
        <v>5901508810120</v>
      </c>
      <c r="AG11" s="26"/>
    </row>
    <row r="12" spans="1:35" x14ac:dyDescent="0.2">
      <c r="A12" s="120">
        <v>7</v>
      </c>
      <c r="B12" s="12">
        <v>32011040000</v>
      </c>
      <c r="C12" s="13"/>
      <c r="D12" s="14" t="s">
        <v>19</v>
      </c>
      <c r="E12" s="144" t="s">
        <v>90</v>
      </c>
      <c r="F12" s="11" t="s">
        <v>93</v>
      </c>
      <c r="G12" s="15">
        <v>100</v>
      </c>
      <c r="H12" s="16" t="s">
        <v>91</v>
      </c>
      <c r="I12" s="17">
        <v>8.2799999999999999E-2</v>
      </c>
      <c r="J12" s="18">
        <v>4.5</v>
      </c>
      <c r="K12" s="19"/>
      <c r="L12" s="57">
        <v>100</v>
      </c>
      <c r="M12" s="21">
        <f>J12*L12</f>
        <v>450</v>
      </c>
      <c r="N12" s="22">
        <v>8.8000000000000007</v>
      </c>
      <c r="O12" s="19"/>
      <c r="P12" s="23">
        <v>2400</v>
      </c>
      <c r="Q12" s="58">
        <f>J12*P12</f>
        <v>10800</v>
      </c>
      <c r="R12" s="22">
        <f t="shared" si="2"/>
        <v>231.20000000000002</v>
      </c>
      <c r="S12" s="25">
        <v>1.93</v>
      </c>
      <c r="T12" s="26"/>
      <c r="U12" s="27">
        <v>36</v>
      </c>
      <c r="V12" s="27">
        <v>33</v>
      </c>
      <c r="W12" s="27">
        <v>32</v>
      </c>
      <c r="X12" s="28">
        <f>_xlfn.FLOOR.MATH((U12*V12*W12)/1000,0.05,0)</f>
        <v>38</v>
      </c>
      <c r="Y12" s="26"/>
      <c r="Z12" s="29"/>
      <c r="AA12" s="26"/>
      <c r="AB12" s="59">
        <f t="shared" si="4"/>
        <v>24</v>
      </c>
      <c r="AC12" s="31">
        <v>15</v>
      </c>
      <c r="AD12" s="32">
        <v>20</v>
      </c>
      <c r="AE12" s="26"/>
      <c r="AF12" s="30">
        <v>5901508811516</v>
      </c>
      <c r="AG12" s="26"/>
    </row>
    <row r="13" spans="1:35" x14ac:dyDescent="0.2">
      <c r="A13" s="120">
        <v>7</v>
      </c>
      <c r="B13" s="35">
        <v>11211040000</v>
      </c>
      <c r="C13" s="36"/>
      <c r="D13" s="37" t="s">
        <v>16</v>
      </c>
      <c r="E13" s="144" t="s">
        <v>90</v>
      </c>
      <c r="F13" s="38" t="s">
        <v>93</v>
      </c>
      <c r="G13" s="39">
        <v>100</v>
      </c>
      <c r="H13" s="40" t="s">
        <v>91</v>
      </c>
      <c r="I13" s="41">
        <v>7.1400000000000005E-2</v>
      </c>
      <c r="J13" s="42">
        <v>1.44</v>
      </c>
      <c r="K13" s="19"/>
      <c r="L13" s="43">
        <v>150</v>
      </c>
      <c r="M13" s="44">
        <f t="shared" si="0"/>
        <v>216</v>
      </c>
      <c r="N13" s="45">
        <v>11.399999999999999</v>
      </c>
      <c r="O13" s="19"/>
      <c r="P13" s="46">
        <v>3000</v>
      </c>
      <c r="Q13" s="47">
        <f t="shared" si="1"/>
        <v>4320</v>
      </c>
      <c r="R13" s="45">
        <f t="shared" si="2"/>
        <v>247.99999999999997</v>
      </c>
      <c r="S13" s="48">
        <v>2.17</v>
      </c>
      <c r="T13" s="26"/>
      <c r="U13" s="49">
        <v>40</v>
      </c>
      <c r="V13" s="49">
        <v>18</v>
      </c>
      <c r="W13" s="49">
        <v>39</v>
      </c>
      <c r="X13" s="50">
        <f t="shared" si="3"/>
        <v>28.05</v>
      </c>
      <c r="Y13" s="26"/>
      <c r="Z13" s="51"/>
      <c r="AA13" s="26"/>
      <c r="AB13" s="53">
        <f t="shared" si="4"/>
        <v>20</v>
      </c>
      <c r="AC13" s="54">
        <v>15</v>
      </c>
      <c r="AD13" s="55">
        <v>20</v>
      </c>
      <c r="AE13" s="26"/>
      <c r="AF13" s="60">
        <v>5901508810144</v>
      </c>
      <c r="AG13" s="26"/>
    </row>
    <row r="14" spans="1:35" x14ac:dyDescent="0.2">
      <c r="A14" s="120">
        <v>7</v>
      </c>
      <c r="B14" s="12">
        <v>11411040000</v>
      </c>
      <c r="C14" s="13"/>
      <c r="D14" s="14" t="s">
        <v>17</v>
      </c>
      <c r="E14" s="144" t="s">
        <v>90</v>
      </c>
      <c r="F14" s="11" t="s">
        <v>93</v>
      </c>
      <c r="G14" s="15">
        <v>100</v>
      </c>
      <c r="H14" s="16" t="s">
        <v>91</v>
      </c>
      <c r="I14" s="17">
        <v>8.0399999999999999E-2</v>
      </c>
      <c r="J14" s="18">
        <v>1.64</v>
      </c>
      <c r="K14" s="19"/>
      <c r="L14" s="57">
        <v>100</v>
      </c>
      <c r="M14" s="21">
        <f t="shared" si="0"/>
        <v>164</v>
      </c>
      <c r="N14" s="22">
        <v>8.6999999999999993</v>
      </c>
      <c r="O14" s="19"/>
      <c r="P14" s="23">
        <v>2200</v>
      </c>
      <c r="Q14" s="58">
        <f t="shared" si="1"/>
        <v>3608</v>
      </c>
      <c r="R14" s="22">
        <f t="shared" si="2"/>
        <v>211.39999999999998</v>
      </c>
      <c r="S14" s="25">
        <v>2.08</v>
      </c>
      <c r="T14" s="26"/>
      <c r="U14" s="27">
        <v>50</v>
      </c>
      <c r="V14" s="27">
        <v>18</v>
      </c>
      <c r="W14" s="27">
        <v>39</v>
      </c>
      <c r="X14" s="28">
        <f t="shared" si="3"/>
        <v>35.1</v>
      </c>
      <c r="Y14" s="26"/>
      <c r="Z14" s="29"/>
      <c r="AA14" s="26"/>
      <c r="AB14" s="59">
        <f t="shared" si="4"/>
        <v>22</v>
      </c>
      <c r="AC14" s="31">
        <v>15</v>
      </c>
      <c r="AD14" s="32">
        <v>20</v>
      </c>
      <c r="AE14" s="26"/>
      <c r="AF14" s="30">
        <v>5901508810168</v>
      </c>
      <c r="AG14" s="26"/>
    </row>
    <row r="15" spans="1:35" ht="5.85" customHeight="1" x14ac:dyDescent="0.2">
      <c r="A15" s="121"/>
      <c r="B15" s="65"/>
      <c r="I15" s="67"/>
    </row>
    <row r="16" spans="1:35" x14ac:dyDescent="0.2">
      <c r="A16" s="122" t="s">
        <v>9</v>
      </c>
      <c r="B16" s="12">
        <v>10232030000</v>
      </c>
      <c r="C16" s="13"/>
      <c r="D16" s="14" t="s">
        <v>13</v>
      </c>
      <c r="E16" s="106" t="s">
        <v>87</v>
      </c>
      <c r="F16" s="11" t="s">
        <v>94</v>
      </c>
      <c r="G16" s="15">
        <v>90</v>
      </c>
      <c r="H16" s="16" t="s">
        <v>92</v>
      </c>
      <c r="I16" s="17">
        <v>2.1700000000000001E-2</v>
      </c>
      <c r="J16" s="18">
        <v>0.54</v>
      </c>
      <c r="K16" s="19"/>
      <c r="L16" s="20">
        <v>250</v>
      </c>
      <c r="M16" s="21">
        <f t="shared" ref="M16:M25" si="5">J16*L16</f>
        <v>135</v>
      </c>
      <c r="N16" s="22">
        <v>5.85</v>
      </c>
      <c r="O16" s="19"/>
      <c r="P16" s="23">
        <v>9000</v>
      </c>
      <c r="Q16" s="24">
        <f t="shared" ref="Q16:Q25" si="6">J16*P16</f>
        <v>4860</v>
      </c>
      <c r="R16" s="22">
        <f t="shared" ref="R16:R25" si="7">N16*AB16+AD16</f>
        <v>230.6</v>
      </c>
      <c r="S16" s="25">
        <v>2.1800000000000002</v>
      </c>
      <c r="T16" s="26"/>
      <c r="U16" s="27">
        <v>18</v>
      </c>
      <c r="V16" s="27">
        <v>8</v>
      </c>
      <c r="W16" s="27">
        <v>22.5</v>
      </c>
      <c r="X16" s="28">
        <f t="shared" ref="X16:X25" si="8">_xlfn.FLOOR.MATH((U16*V16*W16)/1000,0.05,0)</f>
        <v>3.2</v>
      </c>
      <c r="Y16" s="26"/>
      <c r="Z16" s="29"/>
      <c r="AA16" s="26"/>
      <c r="AB16" s="30">
        <f t="shared" ref="AB16:AB25" si="9">P16/L16</f>
        <v>36</v>
      </c>
      <c r="AC16" s="31">
        <v>15</v>
      </c>
      <c r="AD16" s="32">
        <v>20</v>
      </c>
      <c r="AE16" s="26"/>
      <c r="AF16" s="30">
        <v>5901508812414</v>
      </c>
      <c r="AG16" s="26"/>
    </row>
    <row r="17" spans="1:35" x14ac:dyDescent="0.2">
      <c r="A17" s="122" t="s">
        <v>9</v>
      </c>
      <c r="B17" s="35">
        <v>10432030000</v>
      </c>
      <c r="C17" s="36"/>
      <c r="D17" s="37" t="s">
        <v>12</v>
      </c>
      <c r="E17" s="106" t="s">
        <v>87</v>
      </c>
      <c r="F17" s="38" t="s">
        <v>94</v>
      </c>
      <c r="G17" s="39">
        <v>90</v>
      </c>
      <c r="H17" s="40" t="s">
        <v>92</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2" t="s">
        <v>9</v>
      </c>
      <c r="B18" s="12">
        <v>10832030000</v>
      </c>
      <c r="C18" s="13"/>
      <c r="D18" s="14" t="s">
        <v>14</v>
      </c>
      <c r="E18" s="106" t="s">
        <v>87</v>
      </c>
      <c r="F18" s="11" t="s">
        <v>94</v>
      </c>
      <c r="G18" s="15">
        <v>90</v>
      </c>
      <c r="H18" s="16" t="s">
        <v>92</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2" t="s">
        <v>9</v>
      </c>
      <c r="B19" s="35">
        <v>11032030000</v>
      </c>
      <c r="C19" s="36"/>
      <c r="D19" s="37" t="s">
        <v>15</v>
      </c>
      <c r="E19" s="106" t="s">
        <v>87</v>
      </c>
      <c r="F19" s="38" t="s">
        <v>94</v>
      </c>
      <c r="G19" s="39">
        <v>90</v>
      </c>
      <c r="H19" s="40" t="s">
        <v>92</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s="143" customFormat="1" x14ac:dyDescent="0.2">
      <c r="A20" s="140" t="s">
        <v>9</v>
      </c>
      <c r="B20" s="141" t="s">
        <v>22</v>
      </c>
      <c r="C20" s="142" t="s">
        <v>95</v>
      </c>
      <c r="D20" s="72" t="s">
        <v>23</v>
      </c>
      <c r="E20" s="116" t="s">
        <v>87</v>
      </c>
      <c r="F20" s="73" t="s">
        <v>94</v>
      </c>
      <c r="G20" s="74">
        <v>90</v>
      </c>
      <c r="H20" s="71" t="s">
        <v>92</v>
      </c>
      <c r="I20" s="75"/>
      <c r="J20" s="178">
        <v>0.52</v>
      </c>
      <c r="K20" s="77"/>
      <c r="L20" s="78">
        <v>100</v>
      </c>
      <c r="M20" s="76">
        <f>J20*L20</f>
        <v>52</v>
      </c>
      <c r="N20" s="79">
        <v>5.5</v>
      </c>
      <c r="O20" s="77"/>
      <c r="P20" s="80">
        <v>4500</v>
      </c>
      <c r="Q20" s="81">
        <f t="shared" si="6"/>
        <v>2340</v>
      </c>
      <c r="R20" s="79">
        <f t="shared" si="7"/>
        <v>267.5</v>
      </c>
      <c r="S20" s="82">
        <v>1.77</v>
      </c>
      <c r="T20" s="83"/>
      <c r="U20" s="84">
        <v>32</v>
      </c>
      <c r="V20" s="84">
        <v>16</v>
      </c>
      <c r="W20" s="84">
        <v>35</v>
      </c>
      <c r="X20" s="85">
        <f>_xlfn.FLOOR.MATH((U20*V20*W20)/1000,0.05,0)</f>
        <v>17.900000000000002</v>
      </c>
      <c r="Y20" s="83"/>
      <c r="Z20" s="86"/>
      <c r="AA20" s="83"/>
      <c r="AB20" s="87">
        <f t="shared" si="9"/>
        <v>45</v>
      </c>
      <c r="AC20" s="88">
        <v>15</v>
      </c>
      <c r="AD20" s="89">
        <v>20</v>
      </c>
      <c r="AE20" s="83"/>
      <c r="AF20" s="87"/>
      <c r="AG20" s="83"/>
    </row>
    <row r="21" spans="1:35" x14ac:dyDescent="0.2">
      <c r="A21" s="122" t="s">
        <v>9</v>
      </c>
      <c r="B21" s="35">
        <v>11832030000</v>
      </c>
      <c r="C21" s="36"/>
      <c r="D21" s="37" t="s">
        <v>18</v>
      </c>
      <c r="E21" s="106" t="s">
        <v>87</v>
      </c>
      <c r="F21" s="38" t="s">
        <v>94</v>
      </c>
      <c r="G21" s="39">
        <v>90</v>
      </c>
      <c r="H21" s="40" t="s">
        <v>92</v>
      </c>
      <c r="I21" s="41">
        <v>5.5100000000000003E-2</v>
      </c>
      <c r="J21" s="42">
        <v>1.1100000000000001</v>
      </c>
      <c r="K21" s="19"/>
      <c r="L21" s="43">
        <v>100</v>
      </c>
      <c r="M21" s="44">
        <f>J21*L21</f>
        <v>111.00000000000001</v>
      </c>
      <c r="N21" s="45">
        <v>5.9</v>
      </c>
      <c r="O21" s="19"/>
      <c r="P21" s="46">
        <v>4000</v>
      </c>
      <c r="Q21" s="47">
        <f>J21*P21</f>
        <v>4440</v>
      </c>
      <c r="R21" s="45">
        <f t="shared" si="7"/>
        <v>256</v>
      </c>
      <c r="S21" s="48">
        <v>2.09</v>
      </c>
      <c r="T21" s="26"/>
      <c r="U21" s="49">
        <v>34</v>
      </c>
      <c r="V21" s="49">
        <v>20</v>
      </c>
      <c r="W21" s="49">
        <v>33</v>
      </c>
      <c r="X21" s="50">
        <f>_xlfn.FLOOR.MATH((U21*V21*W21)/1000,0.05,0)</f>
        <v>22.400000000000002</v>
      </c>
      <c r="Y21" s="26"/>
      <c r="Z21" s="51"/>
      <c r="AA21" s="26"/>
      <c r="AB21" s="53">
        <f t="shared" si="9"/>
        <v>40</v>
      </c>
      <c r="AC21" s="54">
        <v>15</v>
      </c>
      <c r="AD21" s="55">
        <v>20</v>
      </c>
      <c r="AE21" s="26"/>
      <c r="AF21" s="60">
        <v>5901508811493</v>
      </c>
      <c r="AG21" s="26"/>
    </row>
    <row r="22" spans="1:35" x14ac:dyDescent="0.2">
      <c r="A22" s="122" t="s">
        <v>9</v>
      </c>
      <c r="B22" s="12">
        <v>12432030000</v>
      </c>
      <c r="C22" s="13"/>
      <c r="D22" s="14" t="s">
        <v>11</v>
      </c>
      <c r="E22" s="106" t="s">
        <v>87</v>
      </c>
      <c r="F22" s="11" t="s">
        <v>94</v>
      </c>
      <c r="G22" s="15">
        <v>90</v>
      </c>
      <c r="H22" s="16" t="s">
        <v>92</v>
      </c>
      <c r="I22" s="17">
        <v>6.4700999999999995E-2</v>
      </c>
      <c r="J22" s="18">
        <v>1.1200000000000001</v>
      </c>
      <c r="K22" s="19"/>
      <c r="L22" s="20">
        <v>150</v>
      </c>
      <c r="M22" s="21">
        <f>J22*L22</f>
        <v>168.00000000000003</v>
      </c>
      <c r="N22" s="22">
        <v>10.26</v>
      </c>
      <c r="O22" s="19"/>
      <c r="P22" s="23">
        <v>3600</v>
      </c>
      <c r="Q22" s="24">
        <f>J22*P22</f>
        <v>4032.0000000000005</v>
      </c>
      <c r="R22" s="22">
        <f t="shared" si="7"/>
        <v>266.24</v>
      </c>
      <c r="S22" s="25">
        <v>2.09</v>
      </c>
      <c r="T22" s="26"/>
      <c r="U22" s="27">
        <v>35</v>
      </c>
      <c r="V22" s="27">
        <v>15</v>
      </c>
      <c r="W22" s="27">
        <v>44</v>
      </c>
      <c r="X22" s="28">
        <f>_xlfn.FLOOR.MATH((U22*V22*W22)/1000,0.05,0)</f>
        <v>23.1</v>
      </c>
      <c r="Y22" s="26"/>
      <c r="Z22" s="29"/>
      <c r="AA22" s="26"/>
      <c r="AB22" s="30">
        <f t="shared" si="9"/>
        <v>24</v>
      </c>
      <c r="AC22" s="31">
        <v>15</v>
      </c>
      <c r="AD22" s="32">
        <v>20</v>
      </c>
      <c r="AE22" s="26"/>
      <c r="AF22" s="30"/>
      <c r="AG22" s="26"/>
    </row>
    <row r="23" spans="1:35" x14ac:dyDescent="0.2">
      <c r="A23" s="122" t="s">
        <v>9</v>
      </c>
      <c r="B23" s="35">
        <v>32032030000</v>
      </c>
      <c r="C23" s="36"/>
      <c r="D23" s="37" t="s">
        <v>19</v>
      </c>
      <c r="E23" s="106" t="s">
        <v>87</v>
      </c>
      <c r="F23" s="38" t="s">
        <v>94</v>
      </c>
      <c r="G23" s="39">
        <v>90</v>
      </c>
      <c r="H23" s="40" t="s">
        <v>92</v>
      </c>
      <c r="I23" s="41">
        <v>7.5347999999999998E-2</v>
      </c>
      <c r="J23" s="42">
        <v>3.7</v>
      </c>
      <c r="K23" s="19"/>
      <c r="L23" s="43">
        <v>100</v>
      </c>
      <c r="M23" s="44">
        <f>J23*L23</f>
        <v>370</v>
      </c>
      <c r="N23" s="45">
        <v>7.65</v>
      </c>
      <c r="O23" s="19"/>
      <c r="P23" s="46">
        <v>2000</v>
      </c>
      <c r="Q23" s="47">
        <f>J23*P23</f>
        <v>7400</v>
      </c>
      <c r="R23" s="45">
        <f t="shared" si="7"/>
        <v>173</v>
      </c>
      <c r="S23" s="48">
        <v>1.61</v>
      </c>
      <c r="T23" s="26"/>
      <c r="U23" s="49">
        <v>36</v>
      </c>
      <c r="V23" s="49">
        <v>33</v>
      </c>
      <c r="W23" s="49">
        <v>32</v>
      </c>
      <c r="X23" s="50">
        <f>_xlfn.FLOOR.MATH((U23*V23*W23)/1000,0.05,0)</f>
        <v>38</v>
      </c>
      <c r="Y23" s="26"/>
      <c r="Z23" s="51"/>
      <c r="AA23" s="26"/>
      <c r="AB23" s="53">
        <f t="shared" si="9"/>
        <v>20</v>
      </c>
      <c r="AC23" s="54">
        <v>15</v>
      </c>
      <c r="AD23" s="55">
        <v>20</v>
      </c>
      <c r="AE23" s="26"/>
      <c r="AF23" s="60">
        <v>5901508811653</v>
      </c>
      <c r="AG23" s="26"/>
    </row>
    <row r="24" spans="1:35" x14ac:dyDescent="0.2">
      <c r="A24" s="122" t="s">
        <v>9</v>
      </c>
      <c r="B24" s="12">
        <v>11232030000</v>
      </c>
      <c r="C24" s="13"/>
      <c r="D24" s="14" t="s">
        <v>16</v>
      </c>
      <c r="E24" s="106" t="s">
        <v>87</v>
      </c>
      <c r="F24" s="11" t="s">
        <v>94</v>
      </c>
      <c r="G24" s="15">
        <v>90</v>
      </c>
      <c r="H24" s="16" t="s">
        <v>92</v>
      </c>
      <c r="I24" s="17">
        <v>6.4974000000000004E-2</v>
      </c>
      <c r="J24" s="18">
        <v>1.29</v>
      </c>
      <c r="K24" s="19"/>
      <c r="L24" s="20">
        <v>150</v>
      </c>
      <c r="M24" s="21">
        <f t="shared" si="5"/>
        <v>193.5</v>
      </c>
      <c r="N24" s="22">
        <v>10.274999999999999</v>
      </c>
      <c r="O24" s="19"/>
      <c r="P24" s="23">
        <v>3000</v>
      </c>
      <c r="Q24" s="24">
        <f t="shared" si="6"/>
        <v>3870</v>
      </c>
      <c r="R24" s="22">
        <f t="shared" si="7"/>
        <v>225.49999999999997</v>
      </c>
      <c r="S24" s="25">
        <v>2.17</v>
      </c>
      <c r="T24" s="26"/>
      <c r="U24" s="27">
        <v>40</v>
      </c>
      <c r="V24" s="27">
        <v>18</v>
      </c>
      <c r="W24" s="27">
        <v>39</v>
      </c>
      <c r="X24" s="28">
        <f t="shared" si="8"/>
        <v>28.05</v>
      </c>
      <c r="Y24" s="26"/>
      <c r="Z24" s="29"/>
      <c r="AA24" s="26"/>
      <c r="AB24" s="30">
        <f t="shared" si="9"/>
        <v>20</v>
      </c>
      <c r="AC24" s="31">
        <v>15</v>
      </c>
      <c r="AD24" s="32">
        <v>20</v>
      </c>
      <c r="AE24" s="26"/>
      <c r="AF24" s="30">
        <v>5901508811257</v>
      </c>
      <c r="AG24" s="26"/>
    </row>
    <row r="25" spans="1:35" x14ac:dyDescent="0.2">
      <c r="A25" s="122" t="s">
        <v>9</v>
      </c>
      <c r="B25" s="35">
        <v>11432030000</v>
      </c>
      <c r="C25" s="36"/>
      <c r="D25" s="37" t="s">
        <v>17</v>
      </c>
      <c r="E25" s="106" t="s">
        <v>87</v>
      </c>
      <c r="F25" s="38" t="s">
        <v>94</v>
      </c>
      <c r="G25" s="39">
        <v>90</v>
      </c>
      <c r="H25" s="40" t="s">
        <v>92</v>
      </c>
      <c r="I25" s="41">
        <v>7.3164000000000007E-2</v>
      </c>
      <c r="J25" s="42">
        <v>1.48</v>
      </c>
      <c r="K25" s="19"/>
      <c r="L25" s="43">
        <v>150</v>
      </c>
      <c r="M25" s="44">
        <f t="shared" si="5"/>
        <v>222</v>
      </c>
      <c r="N25" s="45">
        <v>11.7</v>
      </c>
      <c r="O25" s="19"/>
      <c r="P25" s="46">
        <v>3600</v>
      </c>
      <c r="Q25" s="47">
        <f t="shared" si="6"/>
        <v>5328</v>
      </c>
      <c r="R25" s="45">
        <f t="shared" si="7"/>
        <v>300.79999999999995</v>
      </c>
      <c r="S25" s="48">
        <v>2.19</v>
      </c>
      <c r="T25" s="26"/>
      <c r="U25" s="49">
        <v>50</v>
      </c>
      <c r="V25" s="49">
        <v>18</v>
      </c>
      <c r="W25" s="49">
        <v>39</v>
      </c>
      <c r="X25" s="50">
        <f t="shared" si="8"/>
        <v>35.1</v>
      </c>
      <c r="Y25" s="26"/>
      <c r="Z25" s="51"/>
      <c r="AA25" s="26"/>
      <c r="AB25" s="53">
        <f t="shared" si="9"/>
        <v>24</v>
      </c>
      <c r="AC25" s="54">
        <v>15</v>
      </c>
      <c r="AD25" s="55">
        <v>20</v>
      </c>
      <c r="AE25" s="26"/>
      <c r="AF25" s="60">
        <v>5901508811127</v>
      </c>
      <c r="AG25" s="26"/>
    </row>
    <row r="26" spans="1:35" s="70" customFormat="1" ht="5.85" customHeight="1" x14ac:dyDescent="0.3">
      <c r="A26" s="123"/>
      <c r="B26" s="108"/>
      <c r="C26" s="109"/>
      <c r="E26" s="110"/>
      <c r="I26" s="111"/>
      <c r="J26" s="112"/>
      <c r="M26" s="112"/>
    </row>
    <row r="27" spans="1:35" x14ac:dyDescent="0.2">
      <c r="A27" s="122" t="s">
        <v>26</v>
      </c>
      <c r="B27" s="174" t="s">
        <v>103</v>
      </c>
      <c r="C27" s="36"/>
      <c r="D27" s="37" t="s">
        <v>36</v>
      </c>
      <c r="E27" s="175" t="s">
        <v>88</v>
      </c>
      <c r="F27" s="38" t="s">
        <v>93</v>
      </c>
      <c r="G27" s="39">
        <v>70</v>
      </c>
      <c r="H27" s="40" t="s">
        <v>91</v>
      </c>
      <c r="I27" s="41">
        <v>1.9699999999999999E-2</v>
      </c>
      <c r="J27" s="107">
        <v>0.38</v>
      </c>
      <c r="K27" s="19"/>
      <c r="L27" s="134">
        <v>250</v>
      </c>
      <c r="M27" s="128">
        <f>J27*L27</f>
        <v>95</v>
      </c>
      <c r="N27" s="129">
        <v>5.35</v>
      </c>
      <c r="O27" s="19"/>
      <c r="P27" s="46">
        <v>21000</v>
      </c>
      <c r="Q27" s="171">
        <f t="shared" ref="Q27" si="10">J27*P27</f>
        <v>7980</v>
      </c>
      <c r="R27" s="129">
        <f t="shared" ref="R27" si="11">N27*AB27+AD27</f>
        <v>469.4</v>
      </c>
      <c r="S27" s="130">
        <v>2.04</v>
      </c>
      <c r="T27" s="26"/>
      <c r="U27" s="49">
        <v>18</v>
      </c>
      <c r="V27" s="49">
        <v>8</v>
      </c>
      <c r="W27" s="49">
        <v>23.5</v>
      </c>
      <c r="X27" s="131">
        <f t="shared" ref="X27" si="12">_xlfn.FLOOR.MATH((U27*V27*W27)/1000,0.05,0)</f>
        <v>3.35</v>
      </c>
      <c r="Y27" s="26"/>
      <c r="Z27" s="51"/>
      <c r="AA27" s="26"/>
      <c r="AB27" s="53">
        <f t="shared" ref="AB27" si="13">P27/L27</f>
        <v>84</v>
      </c>
      <c r="AC27" s="54">
        <v>15</v>
      </c>
      <c r="AD27" s="55">
        <v>20</v>
      </c>
      <c r="AE27" s="26"/>
      <c r="AF27" s="60"/>
      <c r="AG27" s="26"/>
      <c r="AH27" s="176"/>
      <c r="AI27" s="177"/>
    </row>
    <row r="28" spans="1:35" s="143" customFormat="1" x14ac:dyDescent="0.2">
      <c r="A28" s="140" t="s">
        <v>26</v>
      </c>
      <c r="B28" s="141" t="s">
        <v>25</v>
      </c>
      <c r="C28" s="142" t="s">
        <v>95</v>
      </c>
      <c r="D28" s="72" t="s">
        <v>24</v>
      </c>
      <c r="E28" s="126" t="s">
        <v>88</v>
      </c>
      <c r="F28" s="73" t="s">
        <v>93</v>
      </c>
      <c r="G28" s="74">
        <v>70</v>
      </c>
      <c r="H28" s="71" t="s">
        <v>91</v>
      </c>
      <c r="I28" s="75"/>
      <c r="J28" s="178">
        <v>0.25</v>
      </c>
      <c r="K28" s="77"/>
      <c r="L28" s="78">
        <v>250</v>
      </c>
      <c r="M28" s="76">
        <f t="shared" ref="M28:M33" si="14">J28*L28</f>
        <v>62.5</v>
      </c>
      <c r="N28" s="79">
        <v>8.5</v>
      </c>
      <c r="O28" s="77"/>
      <c r="P28" s="80">
        <v>6000</v>
      </c>
      <c r="Q28" s="81">
        <f t="shared" ref="Q28:Q33" si="15">J28*P28</f>
        <v>1500</v>
      </c>
      <c r="R28" s="79"/>
      <c r="S28" s="82">
        <v>1.78</v>
      </c>
      <c r="T28" s="83"/>
      <c r="U28" s="84">
        <v>25</v>
      </c>
      <c r="V28" s="84">
        <v>11</v>
      </c>
      <c r="W28" s="84">
        <v>36</v>
      </c>
      <c r="X28" s="85">
        <f t="shared" ref="X28:X33" si="16">_xlfn.FLOOR.MATH((U28*V28*W28)/1000,0.05,0)</f>
        <v>9.9</v>
      </c>
      <c r="Y28" s="83"/>
      <c r="Z28" s="86"/>
      <c r="AA28" s="83"/>
      <c r="AB28" s="87">
        <v>50</v>
      </c>
      <c r="AC28" s="88">
        <v>15</v>
      </c>
      <c r="AD28" s="89">
        <v>20</v>
      </c>
      <c r="AE28" s="83"/>
      <c r="AF28" s="87"/>
      <c r="AG28" s="83"/>
    </row>
    <row r="29" spans="1:35" s="143" customFormat="1" x14ac:dyDescent="0.2">
      <c r="A29" s="140" t="s">
        <v>26</v>
      </c>
      <c r="B29" s="145" t="s">
        <v>8</v>
      </c>
      <c r="C29" s="146" t="s">
        <v>95</v>
      </c>
      <c r="D29" s="90" t="s">
        <v>28</v>
      </c>
      <c r="E29" s="126" t="s">
        <v>88</v>
      </c>
      <c r="F29" s="91" t="s">
        <v>93</v>
      </c>
      <c r="G29" s="92">
        <v>70</v>
      </c>
      <c r="H29" s="93" t="s">
        <v>91</v>
      </c>
      <c r="I29" s="127">
        <v>3.5400000000000001E-2</v>
      </c>
      <c r="J29" s="125">
        <v>0.34499999999999997</v>
      </c>
      <c r="K29" s="77"/>
      <c r="L29" s="95">
        <v>100</v>
      </c>
      <c r="M29" s="94">
        <f t="shared" si="14"/>
        <v>34.5</v>
      </c>
      <c r="N29" s="96">
        <v>3.85</v>
      </c>
      <c r="O29" s="77"/>
      <c r="P29" s="97">
        <v>5000</v>
      </c>
      <c r="Q29" s="98">
        <f t="shared" si="15"/>
        <v>1724.9999999999998</v>
      </c>
      <c r="R29" s="96">
        <f>N29*AB29+AD29</f>
        <v>212.5</v>
      </c>
      <c r="S29" s="99">
        <v>1.65</v>
      </c>
      <c r="T29" s="83"/>
      <c r="U29" s="100">
        <v>29</v>
      </c>
      <c r="V29" s="100">
        <v>17</v>
      </c>
      <c r="W29" s="100">
        <v>33</v>
      </c>
      <c r="X29" s="101">
        <f t="shared" si="16"/>
        <v>16.25</v>
      </c>
      <c r="Y29" s="83"/>
      <c r="Z29" s="102"/>
      <c r="AA29" s="83"/>
      <c r="AB29" s="103">
        <v>50</v>
      </c>
      <c r="AC29" s="104">
        <v>15</v>
      </c>
      <c r="AD29" s="105">
        <v>20</v>
      </c>
      <c r="AE29" s="83"/>
      <c r="AF29" s="147">
        <v>5901508813954</v>
      </c>
      <c r="AG29" s="83"/>
    </row>
    <row r="30" spans="1:35" s="143" customFormat="1" x14ac:dyDescent="0.2">
      <c r="A30" s="140" t="s">
        <v>26</v>
      </c>
      <c r="B30" s="141" t="s">
        <v>7</v>
      </c>
      <c r="C30" s="142" t="s">
        <v>95</v>
      </c>
      <c r="D30" s="72" t="s">
        <v>29</v>
      </c>
      <c r="E30" s="126" t="s">
        <v>88</v>
      </c>
      <c r="F30" s="73" t="s">
        <v>93</v>
      </c>
      <c r="G30" s="74">
        <v>70</v>
      </c>
      <c r="H30" s="71" t="s">
        <v>91</v>
      </c>
      <c r="I30" s="75">
        <v>4.0500000000000001E-2</v>
      </c>
      <c r="J30" s="178">
        <v>0.41</v>
      </c>
      <c r="K30" s="77"/>
      <c r="L30" s="78">
        <v>250</v>
      </c>
      <c r="M30" s="76">
        <f t="shared" si="14"/>
        <v>102.5</v>
      </c>
      <c r="N30" s="79">
        <v>11.1</v>
      </c>
      <c r="O30" s="77"/>
      <c r="P30" s="80">
        <v>4000</v>
      </c>
      <c r="Q30" s="81">
        <f t="shared" si="15"/>
        <v>1640</v>
      </c>
      <c r="R30" s="79">
        <f>N30*AB30+AD30</f>
        <v>197.6</v>
      </c>
      <c r="S30" s="82">
        <v>1.77</v>
      </c>
      <c r="T30" s="83"/>
      <c r="U30" s="84">
        <v>32</v>
      </c>
      <c r="V30" s="84">
        <v>17</v>
      </c>
      <c r="W30" s="84">
        <v>42</v>
      </c>
      <c r="X30" s="85">
        <f t="shared" si="16"/>
        <v>22.8</v>
      </c>
      <c r="Y30" s="83"/>
      <c r="Z30" s="86"/>
      <c r="AA30" s="83"/>
      <c r="AB30" s="87">
        <f>P30/L30</f>
        <v>16</v>
      </c>
      <c r="AC30" s="88">
        <v>15</v>
      </c>
      <c r="AD30" s="89">
        <v>20</v>
      </c>
      <c r="AE30" s="83"/>
      <c r="AF30" s="87">
        <v>5901508813992</v>
      </c>
      <c r="AG30" s="83"/>
    </row>
    <row r="31" spans="1:35" s="143" customFormat="1" x14ac:dyDescent="0.2">
      <c r="A31" s="140" t="s">
        <v>26</v>
      </c>
      <c r="B31" s="145" t="s">
        <v>6</v>
      </c>
      <c r="C31" s="146" t="s">
        <v>95</v>
      </c>
      <c r="D31" s="90" t="s">
        <v>30</v>
      </c>
      <c r="E31" s="126" t="s">
        <v>88</v>
      </c>
      <c r="F31" s="91" t="s">
        <v>93</v>
      </c>
      <c r="G31" s="92">
        <v>70</v>
      </c>
      <c r="H31" s="93" t="s">
        <v>91</v>
      </c>
      <c r="I31" s="127">
        <v>3.9199999999999999E-2</v>
      </c>
      <c r="J31" s="125">
        <v>0.33</v>
      </c>
      <c r="K31" s="77"/>
      <c r="L31" s="95">
        <v>100</v>
      </c>
      <c r="M31" s="94">
        <f t="shared" si="14"/>
        <v>33</v>
      </c>
      <c r="N31" s="96">
        <v>4.25</v>
      </c>
      <c r="O31" s="77"/>
      <c r="P31" s="97">
        <v>6000</v>
      </c>
      <c r="Q31" s="98">
        <f t="shared" si="15"/>
        <v>1980</v>
      </c>
      <c r="R31" s="96">
        <f>N31*AB31+AD31</f>
        <v>275</v>
      </c>
      <c r="S31" s="99">
        <v>1.81</v>
      </c>
      <c r="T31" s="83"/>
      <c r="U31" s="100">
        <v>32</v>
      </c>
      <c r="V31" s="100">
        <v>20</v>
      </c>
      <c r="W31" s="100">
        <v>32</v>
      </c>
      <c r="X31" s="101">
        <f t="shared" si="16"/>
        <v>20.450000000000003</v>
      </c>
      <c r="Y31" s="83"/>
      <c r="Z31" s="102"/>
      <c r="AA31" s="83"/>
      <c r="AB31" s="103">
        <f>P31/L31</f>
        <v>60</v>
      </c>
      <c r="AC31" s="104">
        <v>15</v>
      </c>
      <c r="AD31" s="105">
        <v>20</v>
      </c>
      <c r="AE31" s="83"/>
      <c r="AF31" s="147">
        <v>5901508814012</v>
      </c>
      <c r="AG31" s="83"/>
    </row>
    <row r="32" spans="1:35" x14ac:dyDescent="0.2">
      <c r="A32" s="122" t="s">
        <v>26</v>
      </c>
      <c r="B32" s="12" t="s">
        <v>39</v>
      </c>
      <c r="C32" s="13"/>
      <c r="D32" s="14" t="s">
        <v>35</v>
      </c>
      <c r="E32" s="144" t="s">
        <v>88</v>
      </c>
      <c r="F32" s="11" t="s">
        <v>93</v>
      </c>
      <c r="G32" s="15">
        <v>70</v>
      </c>
      <c r="H32" s="16" t="s">
        <v>91</v>
      </c>
      <c r="I32" s="17">
        <v>3.9199999999999999E-2</v>
      </c>
      <c r="J32" s="18">
        <v>0.5</v>
      </c>
      <c r="K32" s="19"/>
      <c r="L32" s="20">
        <v>250</v>
      </c>
      <c r="M32" s="21">
        <f t="shared" ref="M32" si="17">J32*L32</f>
        <v>125</v>
      </c>
      <c r="N32" s="22">
        <v>9.7200000000000006</v>
      </c>
      <c r="O32" s="19"/>
      <c r="P32" s="23">
        <v>9000</v>
      </c>
      <c r="Q32" s="24">
        <f t="shared" ref="Q32" si="18">J32*P32</f>
        <v>4500</v>
      </c>
      <c r="R32" s="22">
        <f>N32*AB32+AD32</f>
        <v>369.92</v>
      </c>
      <c r="S32" s="25">
        <v>2.12</v>
      </c>
      <c r="T32" s="26"/>
      <c r="U32" s="27">
        <v>32</v>
      </c>
      <c r="V32" s="27">
        <v>22</v>
      </c>
      <c r="W32" s="27">
        <v>25</v>
      </c>
      <c r="X32" s="28">
        <f t="shared" si="16"/>
        <v>17.600000000000001</v>
      </c>
      <c r="Y32" s="26"/>
      <c r="Z32" s="29"/>
      <c r="AA32" s="26"/>
      <c r="AB32" s="30">
        <f>P32/L32</f>
        <v>36</v>
      </c>
      <c r="AC32" s="31">
        <v>15</v>
      </c>
      <c r="AD32" s="32">
        <v>20</v>
      </c>
      <c r="AE32" s="26"/>
      <c r="AF32" s="30">
        <v>5901508814012</v>
      </c>
      <c r="AG32" s="26"/>
    </row>
    <row r="33" spans="1:33" s="143" customFormat="1" x14ac:dyDescent="0.2">
      <c r="A33" s="140" t="s">
        <v>26</v>
      </c>
      <c r="B33" s="145" t="s">
        <v>20</v>
      </c>
      <c r="C33" s="146" t="s">
        <v>95</v>
      </c>
      <c r="D33" s="90" t="s">
        <v>31</v>
      </c>
      <c r="E33" s="126" t="s">
        <v>88</v>
      </c>
      <c r="F33" s="91" t="s">
        <v>93</v>
      </c>
      <c r="G33" s="92">
        <v>70</v>
      </c>
      <c r="H33" s="93" t="s">
        <v>91</v>
      </c>
      <c r="I33" s="127"/>
      <c r="J33" s="125">
        <v>0.49</v>
      </c>
      <c r="K33" s="77"/>
      <c r="L33" s="95">
        <v>250</v>
      </c>
      <c r="M33" s="94">
        <f t="shared" si="14"/>
        <v>122.5</v>
      </c>
      <c r="N33" s="96"/>
      <c r="O33" s="77"/>
      <c r="P33" s="97">
        <v>7000</v>
      </c>
      <c r="Q33" s="98">
        <f t="shared" si="15"/>
        <v>3430</v>
      </c>
      <c r="R33" s="96"/>
      <c r="S33" s="99">
        <v>2.09</v>
      </c>
      <c r="T33" s="83"/>
      <c r="U33" s="100">
        <v>32</v>
      </c>
      <c r="V33" s="100">
        <v>22</v>
      </c>
      <c r="W33" s="100">
        <v>37</v>
      </c>
      <c r="X33" s="101">
        <f t="shared" si="16"/>
        <v>26</v>
      </c>
      <c r="Y33" s="83"/>
      <c r="Z33" s="102"/>
      <c r="AA33" s="83"/>
      <c r="AB33" s="103">
        <f>P33/L33</f>
        <v>28</v>
      </c>
      <c r="AC33" s="104">
        <v>15</v>
      </c>
      <c r="AD33" s="105">
        <v>20</v>
      </c>
      <c r="AE33" s="83"/>
      <c r="AF33" s="147"/>
      <c r="AG33" s="83"/>
    </row>
    <row r="34" spans="1:33" s="70" customFormat="1" ht="5.85" customHeight="1" x14ac:dyDescent="0.2">
      <c r="A34" s="121"/>
      <c r="B34" s="115"/>
      <c r="C34" s="109"/>
      <c r="E34" s="110"/>
      <c r="I34" s="111"/>
      <c r="J34" s="112"/>
      <c r="M34" s="112"/>
    </row>
    <row r="35" spans="1:33" x14ac:dyDescent="0.2">
      <c r="A35" s="122" t="s">
        <v>32</v>
      </c>
      <c r="B35" s="12" t="s">
        <v>5</v>
      </c>
      <c r="C35" s="13"/>
      <c r="D35" s="14" t="s">
        <v>36</v>
      </c>
      <c r="E35" s="106" t="s">
        <v>89</v>
      </c>
      <c r="F35" s="11" t="s">
        <v>94</v>
      </c>
      <c r="G35" s="15">
        <v>70</v>
      </c>
      <c r="H35" s="16" t="s">
        <v>92</v>
      </c>
      <c r="I35" s="17">
        <v>1.9699999999999999E-2</v>
      </c>
      <c r="J35" s="18">
        <v>0.36</v>
      </c>
      <c r="K35" s="19"/>
      <c r="L35" s="20">
        <v>250</v>
      </c>
      <c r="M35" s="21">
        <f t="shared" ref="M35:M43" si="19">J35*L35</f>
        <v>90</v>
      </c>
      <c r="N35" s="22">
        <v>5.35</v>
      </c>
      <c r="O35" s="19"/>
      <c r="P35" s="23">
        <v>21000</v>
      </c>
      <c r="Q35" s="24">
        <f t="shared" ref="Q35:Q43" si="20">J35*P35</f>
        <v>7560</v>
      </c>
      <c r="R35" s="22">
        <f>N35*AB35+AD35</f>
        <v>469.4</v>
      </c>
      <c r="S35" s="25">
        <v>2.04</v>
      </c>
      <c r="T35" s="26"/>
      <c r="U35" s="27">
        <v>18</v>
      </c>
      <c r="V35" s="27">
        <v>8</v>
      </c>
      <c r="W35" s="27">
        <v>23.5</v>
      </c>
      <c r="X35" s="28">
        <f t="shared" ref="X35:X43" si="21">_xlfn.FLOOR.MATH((U35*V35*W35)/1000,0.05,0)</f>
        <v>3.35</v>
      </c>
      <c r="Y35" s="26"/>
      <c r="Z35" s="29"/>
      <c r="AA35" s="26"/>
      <c r="AB35" s="30">
        <f>P35/L35</f>
        <v>84</v>
      </c>
      <c r="AC35" s="31">
        <v>15</v>
      </c>
      <c r="AD35" s="32">
        <v>20</v>
      </c>
      <c r="AE35" s="26"/>
      <c r="AF35" s="30"/>
      <c r="AG35" s="26"/>
    </row>
    <row r="36" spans="1:33" x14ac:dyDescent="0.2">
      <c r="A36" s="122" t="s">
        <v>32</v>
      </c>
      <c r="B36" s="35" t="s">
        <v>21</v>
      </c>
      <c r="C36" s="36"/>
      <c r="D36" s="37" t="s">
        <v>27</v>
      </c>
      <c r="E36" s="106" t="s">
        <v>89</v>
      </c>
      <c r="F36" s="38" t="s">
        <v>94</v>
      </c>
      <c r="G36" s="39">
        <v>70</v>
      </c>
      <c r="H36" s="40" t="s">
        <v>92</v>
      </c>
      <c r="I36" s="41"/>
      <c r="J36" s="42">
        <v>0.67</v>
      </c>
      <c r="K36" s="19"/>
      <c r="L36" s="43">
        <v>250</v>
      </c>
      <c r="M36" s="44">
        <f t="shared" si="19"/>
        <v>167.5</v>
      </c>
      <c r="N36" s="45">
        <v>8.5</v>
      </c>
      <c r="O36" s="19"/>
      <c r="P36" s="46">
        <v>8000</v>
      </c>
      <c r="Q36" s="47">
        <f t="shared" si="20"/>
        <v>5360</v>
      </c>
      <c r="R36" s="45">
        <f t="shared" ref="R36:R40" si="22">N36*AB36+AD36</f>
        <v>292</v>
      </c>
      <c r="S36" s="48">
        <v>1.77</v>
      </c>
      <c r="T36" s="26"/>
      <c r="U36" s="49">
        <v>26</v>
      </c>
      <c r="V36" s="49">
        <v>14</v>
      </c>
      <c r="W36" s="49">
        <v>32</v>
      </c>
      <c r="X36" s="50">
        <f t="shared" si="21"/>
        <v>11.600000000000001</v>
      </c>
      <c r="Y36" s="26"/>
      <c r="Z36" s="51"/>
      <c r="AA36" s="26"/>
      <c r="AB36" s="53">
        <f>P36/L36</f>
        <v>32</v>
      </c>
      <c r="AC36" s="54">
        <v>15</v>
      </c>
      <c r="AD36" s="55">
        <v>20</v>
      </c>
      <c r="AE36" s="26"/>
      <c r="AF36" s="60">
        <v>5901508814593</v>
      </c>
      <c r="AG36" s="26"/>
    </row>
    <row r="37" spans="1:33" x14ac:dyDescent="0.2">
      <c r="A37" s="122" t="s">
        <v>32</v>
      </c>
      <c r="B37" s="12" t="s">
        <v>4</v>
      </c>
      <c r="C37" s="13"/>
      <c r="D37" s="14" t="s">
        <v>28</v>
      </c>
      <c r="E37" s="106" t="s">
        <v>89</v>
      </c>
      <c r="F37" s="11" t="s">
        <v>94</v>
      </c>
      <c r="G37" s="15">
        <v>80</v>
      </c>
      <c r="H37" s="16" t="s">
        <v>92</v>
      </c>
      <c r="I37" s="17">
        <v>3.7900000000000003E-2</v>
      </c>
      <c r="J37" s="18">
        <v>0.8</v>
      </c>
      <c r="K37" s="19"/>
      <c r="L37" s="20">
        <v>100</v>
      </c>
      <c r="M37" s="21">
        <f t="shared" si="19"/>
        <v>80</v>
      </c>
      <c r="N37" s="22">
        <v>3.95</v>
      </c>
      <c r="O37" s="19"/>
      <c r="P37" s="23">
        <v>5000</v>
      </c>
      <c r="Q37" s="24">
        <f t="shared" si="20"/>
        <v>4000</v>
      </c>
      <c r="R37" s="22">
        <f t="shared" si="22"/>
        <v>217.5</v>
      </c>
      <c r="S37" s="25">
        <v>1.93</v>
      </c>
      <c r="T37" s="26"/>
      <c r="U37" s="27">
        <v>29</v>
      </c>
      <c r="V37" s="27">
        <v>17</v>
      </c>
      <c r="W37" s="27">
        <v>33</v>
      </c>
      <c r="X37" s="28">
        <f t="shared" si="21"/>
        <v>16.25</v>
      </c>
      <c r="Y37" s="26"/>
      <c r="Z37" s="29"/>
      <c r="AA37" s="26"/>
      <c r="AB37" s="30">
        <f>P37/L37</f>
        <v>50</v>
      </c>
      <c r="AC37" s="31">
        <v>15</v>
      </c>
      <c r="AD37" s="32">
        <v>20</v>
      </c>
      <c r="AE37" s="26"/>
      <c r="AF37" s="30">
        <v>5901508814616</v>
      </c>
      <c r="AG37" s="26" t="s">
        <v>3</v>
      </c>
    </row>
    <row r="38" spans="1:33" s="143" customFormat="1" x14ac:dyDescent="0.2">
      <c r="A38" s="140" t="s">
        <v>32</v>
      </c>
      <c r="B38" s="145" t="s">
        <v>34</v>
      </c>
      <c r="C38" s="146" t="s">
        <v>95</v>
      </c>
      <c r="D38" s="90" t="s">
        <v>33</v>
      </c>
      <c r="E38" s="116" t="s">
        <v>89</v>
      </c>
      <c r="F38" s="91" t="s">
        <v>94</v>
      </c>
      <c r="G38" s="92">
        <v>80</v>
      </c>
      <c r="H38" s="93" t="s">
        <v>92</v>
      </c>
      <c r="I38" s="127"/>
      <c r="J38" s="125">
        <v>0.45</v>
      </c>
      <c r="K38" s="77"/>
      <c r="L38" s="95">
        <v>250</v>
      </c>
      <c r="M38" s="94">
        <f t="shared" si="19"/>
        <v>112.5</v>
      </c>
      <c r="N38" s="96">
        <v>10.734999999999999</v>
      </c>
      <c r="O38" s="77"/>
      <c r="P38" s="97">
        <v>6800</v>
      </c>
      <c r="Q38" s="98">
        <f t="shared" si="20"/>
        <v>3060</v>
      </c>
      <c r="R38" s="96">
        <f t="shared" si="22"/>
        <v>311.99199999999996</v>
      </c>
      <c r="S38" s="99">
        <v>1.81</v>
      </c>
      <c r="T38" s="83"/>
      <c r="U38" s="100">
        <v>32</v>
      </c>
      <c r="V38" s="100">
        <v>16</v>
      </c>
      <c r="W38" s="100">
        <v>26</v>
      </c>
      <c r="X38" s="101">
        <f t="shared" si="21"/>
        <v>13.3</v>
      </c>
      <c r="Y38" s="83"/>
      <c r="Z38" s="102"/>
      <c r="AA38" s="83"/>
      <c r="AB38" s="103">
        <f t="shared" ref="AB38:AB43" si="23">P38/L38</f>
        <v>27.2</v>
      </c>
      <c r="AC38" s="104">
        <v>15</v>
      </c>
      <c r="AD38" s="105">
        <v>20</v>
      </c>
      <c r="AE38" s="83"/>
      <c r="AF38" s="147"/>
      <c r="AG38" s="83"/>
    </row>
    <row r="39" spans="1:33" x14ac:dyDescent="0.2">
      <c r="A39" s="122" t="s">
        <v>32</v>
      </c>
      <c r="B39" s="35" t="s">
        <v>2</v>
      </c>
      <c r="C39" s="36"/>
      <c r="D39" s="37" t="s">
        <v>104</v>
      </c>
      <c r="E39" s="106" t="s">
        <v>89</v>
      </c>
      <c r="F39" s="38" t="s">
        <v>94</v>
      </c>
      <c r="G39" s="39">
        <v>70</v>
      </c>
      <c r="H39" s="40" t="s">
        <v>92</v>
      </c>
      <c r="I39" s="41">
        <v>3.5099999999999999E-2</v>
      </c>
      <c r="J39" s="42">
        <v>0.76</v>
      </c>
      <c r="K39" s="19"/>
      <c r="L39" s="43">
        <v>300</v>
      </c>
      <c r="M39" s="44">
        <f>J39*L39</f>
        <v>228</v>
      </c>
      <c r="N39" s="45">
        <v>9.14</v>
      </c>
      <c r="O39" s="19"/>
      <c r="P39" s="46">
        <v>10800</v>
      </c>
      <c r="Q39" s="47">
        <f>J39*P39</f>
        <v>8208</v>
      </c>
      <c r="R39" s="45">
        <f>N39*AB39+AD39</f>
        <v>349.04</v>
      </c>
      <c r="S39" s="48">
        <v>2.15</v>
      </c>
      <c r="T39" s="26"/>
      <c r="U39" s="49">
        <v>32</v>
      </c>
      <c r="V39" s="49">
        <v>17</v>
      </c>
      <c r="W39" s="49">
        <v>29</v>
      </c>
      <c r="X39" s="50">
        <f t="shared" ref="X39:X41" si="24">_xlfn.FLOOR.MATH((U39*V39*W39)/1000,0.05,0)</f>
        <v>15.75</v>
      </c>
      <c r="Y39" s="26"/>
      <c r="Z39" s="51"/>
      <c r="AA39" s="26"/>
      <c r="AB39" s="53">
        <f>P39/L39</f>
        <v>36</v>
      </c>
      <c r="AC39" s="54">
        <v>15</v>
      </c>
      <c r="AD39" s="55">
        <v>20</v>
      </c>
      <c r="AE39" s="26"/>
      <c r="AF39" s="60">
        <v>5901508814180</v>
      </c>
      <c r="AG39" s="26"/>
    </row>
    <row r="40" spans="1:33" x14ac:dyDescent="0.2">
      <c r="A40" s="122" t="s">
        <v>32</v>
      </c>
      <c r="B40" s="12" t="s">
        <v>41</v>
      </c>
      <c r="C40" s="13"/>
      <c r="D40" s="14" t="s">
        <v>40</v>
      </c>
      <c r="E40" s="106" t="s">
        <v>89</v>
      </c>
      <c r="F40" s="11" t="s">
        <v>94</v>
      </c>
      <c r="G40" s="15">
        <v>70</v>
      </c>
      <c r="H40" s="16" t="s">
        <v>92</v>
      </c>
      <c r="I40" s="17">
        <v>4.0599999999999997E-2</v>
      </c>
      <c r="J40" s="18">
        <v>0.86</v>
      </c>
      <c r="K40" s="19"/>
      <c r="L40" s="20">
        <v>250</v>
      </c>
      <c r="M40" s="21">
        <f>J40*L40</f>
        <v>215</v>
      </c>
      <c r="N40" s="22">
        <v>10.58</v>
      </c>
      <c r="O40" s="19"/>
      <c r="P40" s="23">
        <v>9000</v>
      </c>
      <c r="Q40" s="24">
        <f>J40*P40</f>
        <v>7740</v>
      </c>
      <c r="R40" s="22">
        <f t="shared" si="22"/>
        <v>400.88</v>
      </c>
      <c r="S40" s="25">
        <v>2.15</v>
      </c>
      <c r="T40" s="26"/>
      <c r="U40" s="27">
        <v>32</v>
      </c>
      <c r="V40" s="27">
        <v>16</v>
      </c>
      <c r="W40" s="27">
        <v>42</v>
      </c>
      <c r="X40" s="28">
        <f t="shared" si="24"/>
        <v>21.5</v>
      </c>
      <c r="Y40" s="26"/>
      <c r="Z40" s="29"/>
      <c r="AA40" s="26"/>
      <c r="AB40" s="30">
        <f t="shared" si="23"/>
        <v>36</v>
      </c>
      <c r="AC40" s="31">
        <v>15</v>
      </c>
      <c r="AD40" s="32">
        <v>20</v>
      </c>
      <c r="AE40" s="26"/>
      <c r="AF40" s="30">
        <v>5901508813985</v>
      </c>
      <c r="AG40" s="26"/>
    </row>
    <row r="41" spans="1:33" x14ac:dyDescent="0.2">
      <c r="A41" s="122" t="s">
        <v>32</v>
      </c>
      <c r="B41" s="12" t="s">
        <v>0</v>
      </c>
      <c r="C41" s="13"/>
      <c r="D41" s="14" t="s">
        <v>30</v>
      </c>
      <c r="E41" s="106" t="s">
        <v>89</v>
      </c>
      <c r="F41" s="11" t="s">
        <v>94</v>
      </c>
      <c r="G41" s="15">
        <v>70</v>
      </c>
      <c r="H41" s="16" t="s">
        <v>92</v>
      </c>
      <c r="I41" s="17"/>
      <c r="J41" s="18">
        <v>0.88</v>
      </c>
      <c r="K41" s="19"/>
      <c r="L41" s="20">
        <v>100</v>
      </c>
      <c r="M41" s="21">
        <f>J41*L41</f>
        <v>88</v>
      </c>
      <c r="N41" s="22">
        <v>4.28</v>
      </c>
      <c r="O41" s="19"/>
      <c r="P41" s="23">
        <v>6000</v>
      </c>
      <c r="Q41" s="24">
        <f>J41*P41</f>
        <v>5280</v>
      </c>
      <c r="R41" s="22">
        <f t="shared" ref="R41:R43" si="25">N41*AB41+AD41</f>
        <v>276.8</v>
      </c>
      <c r="S41" s="25">
        <v>2.0499999999999998</v>
      </c>
      <c r="T41" s="26"/>
      <c r="U41" s="27">
        <v>32</v>
      </c>
      <c r="V41" s="27">
        <v>20</v>
      </c>
      <c r="W41" s="27">
        <v>32</v>
      </c>
      <c r="X41" s="28">
        <f t="shared" si="24"/>
        <v>20.450000000000003</v>
      </c>
      <c r="Y41" s="26"/>
      <c r="Z41" s="29"/>
      <c r="AA41" s="26"/>
      <c r="AB41" s="30">
        <f t="shared" si="23"/>
        <v>60</v>
      </c>
      <c r="AC41" s="31">
        <v>15</v>
      </c>
      <c r="AD41" s="32">
        <v>20</v>
      </c>
      <c r="AE41" s="26"/>
      <c r="AF41" s="30">
        <v>5901508814005</v>
      </c>
      <c r="AG41" s="26"/>
    </row>
    <row r="42" spans="1:33" x14ac:dyDescent="0.2">
      <c r="A42" s="122" t="s">
        <v>32</v>
      </c>
      <c r="B42" s="35" t="s">
        <v>1</v>
      </c>
      <c r="C42" s="36"/>
      <c r="D42" s="37" t="s">
        <v>35</v>
      </c>
      <c r="E42" s="106" t="s">
        <v>89</v>
      </c>
      <c r="F42" s="38" t="s">
        <v>94</v>
      </c>
      <c r="G42" s="39">
        <v>70</v>
      </c>
      <c r="H42" s="40" t="s">
        <v>92</v>
      </c>
      <c r="I42" s="41">
        <v>3.5799999999999998E-2</v>
      </c>
      <c r="J42" s="42">
        <v>0.47</v>
      </c>
      <c r="K42" s="19"/>
      <c r="L42" s="43">
        <v>250</v>
      </c>
      <c r="M42" s="44">
        <f t="shared" ref="M42" si="26">J42*L42</f>
        <v>117.5</v>
      </c>
      <c r="N42" s="45">
        <v>9.7200000000000006</v>
      </c>
      <c r="O42" s="19"/>
      <c r="P42" s="46">
        <v>12000</v>
      </c>
      <c r="Q42" s="47">
        <f t="shared" ref="Q42" si="27">J42*P42</f>
        <v>5640</v>
      </c>
      <c r="R42" s="45">
        <f t="shared" si="25"/>
        <v>486.56000000000006</v>
      </c>
      <c r="S42" s="48">
        <v>2.12</v>
      </c>
      <c r="T42" s="26"/>
      <c r="U42" s="49">
        <v>32</v>
      </c>
      <c r="V42" s="49">
        <v>22</v>
      </c>
      <c r="W42" s="49">
        <v>25</v>
      </c>
      <c r="X42" s="50">
        <f t="shared" ref="X42" si="28">_xlfn.FLOOR.MATH((U42*V42*W42)/1000,0.05,0)</f>
        <v>17.600000000000001</v>
      </c>
      <c r="Y42" s="26"/>
      <c r="Z42" s="51"/>
      <c r="AA42" s="26"/>
      <c r="AB42" s="53">
        <f t="shared" si="23"/>
        <v>48</v>
      </c>
      <c r="AC42" s="54">
        <v>15</v>
      </c>
      <c r="AD42" s="55">
        <v>20</v>
      </c>
      <c r="AE42" s="26"/>
      <c r="AF42" s="60">
        <v>5901508813220</v>
      </c>
      <c r="AG42" s="26"/>
    </row>
    <row r="43" spans="1:33" s="143" customFormat="1" x14ac:dyDescent="0.2">
      <c r="A43" s="140" t="s">
        <v>32</v>
      </c>
      <c r="B43" s="141" t="s">
        <v>42</v>
      </c>
      <c r="C43" s="142" t="s">
        <v>95</v>
      </c>
      <c r="D43" s="72" t="s">
        <v>43</v>
      </c>
      <c r="E43" s="116" t="s">
        <v>89</v>
      </c>
      <c r="F43" s="73" t="s">
        <v>94</v>
      </c>
      <c r="G43" s="74">
        <v>90</v>
      </c>
      <c r="H43" s="71" t="s">
        <v>92</v>
      </c>
      <c r="I43" s="75">
        <v>3.5799999999999998E-2</v>
      </c>
      <c r="J43" s="178">
        <v>0.52</v>
      </c>
      <c r="K43" s="77"/>
      <c r="L43" s="78">
        <v>250</v>
      </c>
      <c r="M43" s="76">
        <f t="shared" si="19"/>
        <v>130</v>
      </c>
      <c r="N43" s="79">
        <v>11.9</v>
      </c>
      <c r="O43" s="77"/>
      <c r="P43" s="80">
        <v>4800</v>
      </c>
      <c r="Q43" s="81">
        <f t="shared" si="20"/>
        <v>2496</v>
      </c>
      <c r="R43" s="79">
        <f t="shared" si="25"/>
        <v>248.48</v>
      </c>
      <c r="S43" s="82">
        <v>1.8</v>
      </c>
      <c r="T43" s="83"/>
      <c r="U43" s="84">
        <v>34</v>
      </c>
      <c r="V43" s="84">
        <v>22</v>
      </c>
      <c r="W43" s="84">
        <v>27</v>
      </c>
      <c r="X43" s="85">
        <f t="shared" si="21"/>
        <v>20.150000000000002</v>
      </c>
      <c r="Y43" s="83"/>
      <c r="Z43" s="86"/>
      <c r="AA43" s="83"/>
      <c r="AB43" s="87">
        <f t="shared" si="23"/>
        <v>19.2</v>
      </c>
      <c r="AC43" s="88">
        <v>15</v>
      </c>
      <c r="AD43" s="89">
        <v>20</v>
      </c>
      <c r="AE43" s="83"/>
      <c r="AF43" s="87"/>
      <c r="AG43" s="83"/>
    </row>
    <row r="44" spans="1:33" ht="5.85" customHeight="1" x14ac:dyDescent="0.2">
      <c r="A44" s="121"/>
      <c r="B44" s="65"/>
      <c r="I44" s="67"/>
    </row>
    <row r="45" spans="1:33" x14ac:dyDescent="0.2">
      <c r="A45" s="122" t="s">
        <v>37</v>
      </c>
      <c r="B45" s="35">
        <v>70230030000</v>
      </c>
      <c r="C45" s="137"/>
      <c r="D45" s="37" t="s">
        <v>13</v>
      </c>
      <c r="E45" s="155" t="s">
        <v>86</v>
      </c>
      <c r="F45" s="38" t="s">
        <v>94</v>
      </c>
      <c r="G45" s="39">
        <v>90</v>
      </c>
      <c r="H45" s="169" t="s">
        <v>98</v>
      </c>
      <c r="I45" s="41">
        <v>1.4E-2</v>
      </c>
      <c r="J45" s="42">
        <v>0.56000000000000005</v>
      </c>
      <c r="K45" s="19"/>
      <c r="L45" s="43">
        <v>250</v>
      </c>
      <c r="M45" s="44">
        <f>J45*L45</f>
        <v>140</v>
      </c>
      <c r="N45" s="45">
        <v>3.99</v>
      </c>
      <c r="O45" s="19"/>
      <c r="P45" s="23">
        <v>15000</v>
      </c>
      <c r="Q45" s="24">
        <f>J45*P45</f>
        <v>8400</v>
      </c>
      <c r="R45" s="45">
        <f>N45*AB45+AD45</f>
        <v>259.39999999999998</v>
      </c>
      <c r="S45" s="48">
        <v>2.11</v>
      </c>
      <c r="T45" s="26"/>
      <c r="U45" s="27">
        <v>18</v>
      </c>
      <c r="V45" s="27">
        <v>8</v>
      </c>
      <c r="W45" s="27">
        <v>22.5</v>
      </c>
      <c r="X45" s="50">
        <f>_xlfn.FLOOR.MATH((U45*V45*W45)/1000,0.05,0)</f>
        <v>3.2</v>
      </c>
      <c r="Y45" s="26"/>
      <c r="Z45" s="29"/>
      <c r="AA45" s="26"/>
      <c r="AB45" s="30">
        <f>P45/L45</f>
        <v>60</v>
      </c>
      <c r="AC45" s="31">
        <v>15</v>
      </c>
      <c r="AD45" s="32">
        <v>20</v>
      </c>
      <c r="AE45" s="26"/>
      <c r="AF45" s="30">
        <v>5901508812780</v>
      </c>
      <c r="AG45" s="26"/>
    </row>
    <row r="46" spans="1:33" x14ac:dyDescent="0.2">
      <c r="A46" s="122" t="s">
        <v>37</v>
      </c>
      <c r="B46" s="12">
        <v>70630030000</v>
      </c>
      <c r="C46" s="168" t="s">
        <v>99</v>
      </c>
      <c r="D46" s="14" t="s">
        <v>38</v>
      </c>
      <c r="E46" s="155" t="s">
        <v>86</v>
      </c>
      <c r="F46" s="11" t="s">
        <v>94</v>
      </c>
      <c r="G46" s="15">
        <v>90</v>
      </c>
      <c r="H46" s="170" t="s">
        <v>98</v>
      </c>
      <c r="I46" s="17">
        <v>2.8299999999999999E-2</v>
      </c>
      <c r="J46" s="18">
        <v>0.69</v>
      </c>
      <c r="K46" s="19"/>
      <c r="L46" s="57">
        <v>250</v>
      </c>
      <c r="M46" s="21">
        <f>J46*L46</f>
        <v>172.5</v>
      </c>
      <c r="N46" s="22">
        <v>7.5</v>
      </c>
      <c r="O46" s="19"/>
      <c r="P46" s="52">
        <v>6000</v>
      </c>
      <c r="Q46" s="47">
        <f>J46*P46</f>
        <v>4140</v>
      </c>
      <c r="R46" s="22">
        <f>N46*AB46+AD46</f>
        <v>200</v>
      </c>
      <c r="S46" s="25">
        <v>1.77</v>
      </c>
      <c r="T46" s="26"/>
      <c r="U46" s="49">
        <v>24</v>
      </c>
      <c r="V46" s="49">
        <v>10</v>
      </c>
      <c r="W46" s="49">
        <v>36</v>
      </c>
      <c r="X46" s="28">
        <f>_xlfn.FLOOR.MATH((U46*V46*W46)/1000,0.05,0)</f>
        <v>8.6</v>
      </c>
      <c r="Y46" s="26"/>
      <c r="Z46" s="51"/>
      <c r="AA46" s="26"/>
      <c r="AB46" s="53">
        <f>P46/L46</f>
        <v>24</v>
      </c>
      <c r="AC46" s="54">
        <v>15</v>
      </c>
      <c r="AD46" s="55">
        <v>20</v>
      </c>
      <c r="AE46" s="26"/>
      <c r="AF46" s="60">
        <v>5901508812735</v>
      </c>
      <c r="AG46" s="26"/>
    </row>
    <row r="47" spans="1:33" x14ac:dyDescent="0.2">
      <c r="A47" s="122" t="s">
        <v>37</v>
      </c>
      <c r="B47" s="35">
        <v>71030030000</v>
      </c>
      <c r="C47" s="137"/>
      <c r="D47" s="37" t="s">
        <v>15</v>
      </c>
      <c r="E47" s="155" t="s">
        <v>86</v>
      </c>
      <c r="F47" s="38" t="s">
        <v>94</v>
      </c>
      <c r="G47" s="39">
        <v>90</v>
      </c>
      <c r="H47" s="169" t="s">
        <v>98</v>
      </c>
      <c r="I47" s="41">
        <v>4.8000000000000001E-2</v>
      </c>
      <c r="J47" s="42">
        <v>0.87</v>
      </c>
      <c r="K47" s="19"/>
      <c r="L47" s="43">
        <v>100</v>
      </c>
      <c r="M47" s="44">
        <f>J47*L47</f>
        <v>87</v>
      </c>
      <c r="N47" s="45">
        <v>5.2</v>
      </c>
      <c r="O47" s="19"/>
      <c r="P47" s="62">
        <v>3000</v>
      </c>
      <c r="Q47" s="61">
        <f>J47*P47</f>
        <v>2610</v>
      </c>
      <c r="R47" s="45">
        <f>N47*AB47+AD47</f>
        <v>176</v>
      </c>
      <c r="S47" s="48">
        <v>1.99</v>
      </c>
      <c r="T47" s="26"/>
      <c r="U47" s="27">
        <v>30.5</v>
      </c>
      <c r="V47" s="27">
        <v>17</v>
      </c>
      <c r="W47" s="27">
        <v>42.5</v>
      </c>
      <c r="X47" s="50">
        <f>_xlfn.FLOOR.MATH((U47*V47*W47)/1000,0.05,0)</f>
        <v>22</v>
      </c>
      <c r="Y47" s="26"/>
      <c r="Z47" s="29"/>
      <c r="AA47" s="26"/>
      <c r="AB47" s="63">
        <f>P47/L47</f>
        <v>30</v>
      </c>
      <c r="AC47" s="31">
        <v>15</v>
      </c>
      <c r="AD47" s="32">
        <v>20</v>
      </c>
      <c r="AE47" s="26"/>
      <c r="AF47" s="64">
        <v>5901508812728</v>
      </c>
      <c r="AG47" s="26"/>
    </row>
    <row r="48" spans="1:33" ht="5.85" customHeight="1" x14ac:dyDescent="0.2">
      <c r="A48" s="121"/>
      <c r="B48" s="65"/>
      <c r="I48" s="67"/>
      <c r="AF48" s="117"/>
    </row>
    <row r="49" spans="1:33" x14ac:dyDescent="0.2">
      <c r="A49" s="124">
        <v>23</v>
      </c>
      <c r="B49" s="12">
        <v>10211042010</v>
      </c>
      <c r="C49" s="13"/>
      <c r="D49" s="14" t="s">
        <v>13</v>
      </c>
      <c r="E49" s="156" t="s">
        <v>75</v>
      </c>
      <c r="F49" s="11" t="s">
        <v>93</v>
      </c>
      <c r="G49" s="15">
        <v>100</v>
      </c>
      <c r="H49" s="16" t="s">
        <v>91</v>
      </c>
      <c r="I49" s="17">
        <v>2.4899999999999999E-2</v>
      </c>
      <c r="J49" s="18">
        <v>0.7</v>
      </c>
      <c r="K49" s="19"/>
      <c r="L49" s="20">
        <v>250</v>
      </c>
      <c r="M49" s="21">
        <f t="shared" ref="M49:M54" si="29">J49*L49</f>
        <v>175</v>
      </c>
      <c r="N49" s="22">
        <v>6.55</v>
      </c>
      <c r="O49" s="19"/>
      <c r="P49" s="23">
        <v>9000</v>
      </c>
      <c r="Q49" s="61">
        <f t="shared" ref="Q49:Q54" si="30">J49*P49</f>
        <v>6300</v>
      </c>
      <c r="R49" s="22">
        <f t="shared" ref="R49:R54" si="31">N49*AB49+AD49</f>
        <v>255.79999999999998</v>
      </c>
      <c r="S49" s="25">
        <v>1.93</v>
      </c>
      <c r="T49" s="26"/>
      <c r="U49" s="27">
        <v>18</v>
      </c>
      <c r="V49" s="27">
        <v>8</v>
      </c>
      <c r="W49" s="27">
        <v>22.5</v>
      </c>
      <c r="X49" s="28">
        <f t="shared" ref="X49:X54" si="32">_xlfn.FLOOR.MATH((U49*V49*W49)/1000,0.05,0)</f>
        <v>3.2</v>
      </c>
      <c r="Y49" s="26"/>
      <c r="Z49" s="29"/>
      <c r="AA49" s="26"/>
      <c r="AB49" s="30">
        <f t="shared" ref="AB49:AB54" si="33">P49/L49</f>
        <v>36</v>
      </c>
      <c r="AC49" s="31">
        <v>15</v>
      </c>
      <c r="AD49" s="32">
        <v>20</v>
      </c>
      <c r="AE49" s="26"/>
      <c r="AF49" s="30">
        <v>5901508812445</v>
      </c>
      <c r="AG49" s="26"/>
    </row>
    <row r="50" spans="1:33" x14ac:dyDescent="0.2">
      <c r="A50" s="124">
        <v>23</v>
      </c>
      <c r="B50" s="35">
        <v>10211042011</v>
      </c>
      <c r="C50" s="36"/>
      <c r="D50" s="37" t="s">
        <v>13</v>
      </c>
      <c r="E50" s="157" t="s">
        <v>76</v>
      </c>
      <c r="F50" s="38" t="s">
        <v>93</v>
      </c>
      <c r="G50" s="39">
        <v>100</v>
      </c>
      <c r="H50" s="40" t="s">
        <v>91</v>
      </c>
      <c r="I50" s="41">
        <v>2.4899999999999999E-2</v>
      </c>
      <c r="J50" s="42">
        <v>0.7</v>
      </c>
      <c r="K50" s="19"/>
      <c r="L50" s="43">
        <v>250</v>
      </c>
      <c r="M50" s="44">
        <f t="shared" si="29"/>
        <v>175</v>
      </c>
      <c r="N50" s="45">
        <v>6.55</v>
      </c>
      <c r="O50" s="19"/>
      <c r="P50" s="52">
        <v>9000</v>
      </c>
      <c r="Q50" s="47">
        <f t="shared" si="30"/>
        <v>6300</v>
      </c>
      <c r="R50" s="45">
        <f t="shared" si="31"/>
        <v>255.79999999999998</v>
      </c>
      <c r="S50" s="48">
        <v>1.93</v>
      </c>
      <c r="T50" s="26"/>
      <c r="U50" s="49">
        <v>18</v>
      </c>
      <c r="V50" s="49">
        <v>8</v>
      </c>
      <c r="W50" s="49">
        <v>22.5</v>
      </c>
      <c r="X50" s="50">
        <f t="shared" si="32"/>
        <v>3.2</v>
      </c>
      <c r="Y50" s="26"/>
      <c r="Z50" s="51"/>
      <c r="AA50" s="26"/>
      <c r="AB50" s="118">
        <f t="shared" si="33"/>
        <v>36</v>
      </c>
      <c r="AC50" s="54">
        <v>15</v>
      </c>
      <c r="AD50" s="55">
        <v>20</v>
      </c>
      <c r="AE50" s="26"/>
      <c r="AF50" s="119">
        <v>5901508812407</v>
      </c>
      <c r="AG50" s="26"/>
    </row>
    <row r="51" spans="1:33" x14ac:dyDescent="0.2">
      <c r="A51" s="124">
        <v>23</v>
      </c>
      <c r="B51" s="12">
        <v>10211042012</v>
      </c>
      <c r="C51" s="13"/>
      <c r="D51" s="14" t="s">
        <v>13</v>
      </c>
      <c r="E51" s="158" t="s">
        <v>77</v>
      </c>
      <c r="F51" s="11" t="s">
        <v>93</v>
      </c>
      <c r="G51" s="15">
        <v>100</v>
      </c>
      <c r="H51" s="16" t="s">
        <v>91</v>
      </c>
      <c r="I51" s="17">
        <v>2.4899999999999999E-2</v>
      </c>
      <c r="J51" s="18">
        <v>0.7</v>
      </c>
      <c r="K51" s="19"/>
      <c r="L51" s="57">
        <v>250</v>
      </c>
      <c r="M51" s="21">
        <f t="shared" si="29"/>
        <v>175</v>
      </c>
      <c r="N51" s="22">
        <v>6.55</v>
      </c>
      <c r="O51" s="19"/>
      <c r="P51" s="62">
        <v>9000</v>
      </c>
      <c r="Q51" s="58">
        <f t="shared" si="30"/>
        <v>6300</v>
      </c>
      <c r="R51" s="22">
        <f t="shared" si="31"/>
        <v>255.79999999999998</v>
      </c>
      <c r="S51" s="25">
        <v>1.93</v>
      </c>
      <c r="T51" s="26"/>
      <c r="U51" s="27">
        <v>18</v>
      </c>
      <c r="V51" s="27">
        <v>8</v>
      </c>
      <c r="W51" s="27">
        <v>22.5</v>
      </c>
      <c r="X51" s="28">
        <f t="shared" si="32"/>
        <v>3.2</v>
      </c>
      <c r="Y51" s="26"/>
      <c r="Z51" s="29"/>
      <c r="AA51" s="26"/>
      <c r="AB51" s="30">
        <f t="shared" si="33"/>
        <v>36</v>
      </c>
      <c r="AC51" s="31">
        <v>15</v>
      </c>
      <c r="AD51" s="32">
        <v>20</v>
      </c>
      <c r="AE51" s="26"/>
      <c r="AF51" s="30">
        <v>5901508812391</v>
      </c>
      <c r="AG51" s="26"/>
    </row>
    <row r="52" spans="1:33" x14ac:dyDescent="0.2">
      <c r="A52" s="124">
        <v>23</v>
      </c>
      <c r="B52" s="35">
        <v>10411040010</v>
      </c>
      <c r="C52" s="36"/>
      <c r="D52" s="37" t="s">
        <v>12</v>
      </c>
      <c r="E52" s="156" t="s">
        <v>75</v>
      </c>
      <c r="F52" s="38" t="s">
        <v>93</v>
      </c>
      <c r="G52" s="39">
        <v>100</v>
      </c>
      <c r="H52" s="40" t="s">
        <v>91</v>
      </c>
      <c r="I52" s="41">
        <v>3.8399999999999997E-2</v>
      </c>
      <c r="J52" s="42">
        <v>0.98</v>
      </c>
      <c r="K52" s="19"/>
      <c r="L52" s="43">
        <v>250</v>
      </c>
      <c r="M52" s="44">
        <f t="shared" si="29"/>
        <v>245</v>
      </c>
      <c r="N52" s="45">
        <v>10</v>
      </c>
      <c r="O52" s="19"/>
      <c r="P52" s="52">
        <v>7500</v>
      </c>
      <c r="Q52" s="47">
        <f t="shared" si="30"/>
        <v>7350</v>
      </c>
      <c r="R52" s="45">
        <f t="shared" si="31"/>
        <v>320</v>
      </c>
      <c r="S52" s="48">
        <v>2.11</v>
      </c>
      <c r="T52" s="26"/>
      <c r="U52" s="49">
        <v>24</v>
      </c>
      <c r="V52" s="49">
        <v>10</v>
      </c>
      <c r="W52" s="49">
        <v>32</v>
      </c>
      <c r="X52" s="50">
        <f t="shared" si="32"/>
        <v>7.65</v>
      </c>
      <c r="Y52" s="26"/>
      <c r="Z52" s="51"/>
      <c r="AA52" s="26"/>
      <c r="AB52" s="118">
        <f t="shared" si="33"/>
        <v>30</v>
      </c>
      <c r="AC52" s="54">
        <v>15</v>
      </c>
      <c r="AD52" s="55">
        <v>20</v>
      </c>
      <c r="AE52" s="26"/>
      <c r="AF52" s="119">
        <v>5901508813053</v>
      </c>
      <c r="AG52" s="26"/>
    </row>
    <row r="53" spans="1:33" x14ac:dyDescent="0.2">
      <c r="A53" s="124">
        <v>23</v>
      </c>
      <c r="B53" s="12">
        <v>10411040011</v>
      </c>
      <c r="C53" s="13"/>
      <c r="D53" s="14" t="s">
        <v>12</v>
      </c>
      <c r="E53" s="157" t="s">
        <v>76</v>
      </c>
      <c r="F53" s="11" t="s">
        <v>93</v>
      </c>
      <c r="G53" s="15">
        <v>100</v>
      </c>
      <c r="H53" s="16" t="s">
        <v>91</v>
      </c>
      <c r="I53" s="17">
        <v>3.8399999999999997E-2</v>
      </c>
      <c r="J53" s="18">
        <v>0.98</v>
      </c>
      <c r="K53" s="19"/>
      <c r="L53" s="57">
        <v>250</v>
      </c>
      <c r="M53" s="21">
        <f t="shared" si="29"/>
        <v>245</v>
      </c>
      <c r="N53" s="22">
        <v>10</v>
      </c>
      <c r="O53" s="19"/>
      <c r="P53" s="62">
        <v>7500</v>
      </c>
      <c r="Q53" s="58">
        <f t="shared" si="30"/>
        <v>7350</v>
      </c>
      <c r="R53" s="22">
        <f t="shared" si="31"/>
        <v>320</v>
      </c>
      <c r="S53" s="25">
        <v>2.11</v>
      </c>
      <c r="T53" s="26"/>
      <c r="U53" s="27">
        <v>24</v>
      </c>
      <c r="V53" s="27">
        <v>10</v>
      </c>
      <c r="W53" s="27">
        <v>32</v>
      </c>
      <c r="X53" s="28">
        <f t="shared" si="32"/>
        <v>7.65</v>
      </c>
      <c r="Y53" s="26"/>
      <c r="Z53" s="29"/>
      <c r="AA53" s="26"/>
      <c r="AB53" s="30">
        <f t="shared" si="33"/>
        <v>30</v>
      </c>
      <c r="AC53" s="31">
        <v>15</v>
      </c>
      <c r="AD53" s="32">
        <v>20</v>
      </c>
      <c r="AE53" s="26"/>
      <c r="AF53" s="30">
        <v>5901508813046</v>
      </c>
      <c r="AG53" s="26"/>
    </row>
    <row r="54" spans="1:33" x14ac:dyDescent="0.2">
      <c r="A54" s="124">
        <v>23</v>
      </c>
      <c r="B54" s="35">
        <v>10411040012</v>
      </c>
      <c r="C54" s="36"/>
      <c r="D54" s="37" t="s">
        <v>12</v>
      </c>
      <c r="E54" s="158" t="s">
        <v>78</v>
      </c>
      <c r="F54" s="38" t="s">
        <v>93</v>
      </c>
      <c r="G54" s="39">
        <v>100</v>
      </c>
      <c r="H54" s="40" t="s">
        <v>91</v>
      </c>
      <c r="I54" s="41">
        <v>3.8399999999999997E-2</v>
      </c>
      <c r="J54" s="42">
        <v>0.98</v>
      </c>
      <c r="K54" s="19"/>
      <c r="L54" s="43">
        <v>250</v>
      </c>
      <c r="M54" s="44">
        <f t="shared" si="29"/>
        <v>245</v>
      </c>
      <c r="N54" s="45">
        <v>10</v>
      </c>
      <c r="O54" s="19"/>
      <c r="P54" s="52">
        <v>6000</v>
      </c>
      <c r="Q54" s="47">
        <f t="shared" si="30"/>
        <v>5880</v>
      </c>
      <c r="R54" s="45">
        <f t="shared" si="31"/>
        <v>260</v>
      </c>
      <c r="S54" s="48">
        <v>1.77</v>
      </c>
      <c r="T54" s="26"/>
      <c r="U54" s="49">
        <v>24</v>
      </c>
      <c r="V54" s="49">
        <v>10</v>
      </c>
      <c r="W54" s="49">
        <v>32</v>
      </c>
      <c r="X54" s="50">
        <f t="shared" si="32"/>
        <v>7.65</v>
      </c>
      <c r="Y54" s="26"/>
      <c r="Z54" s="51"/>
      <c r="AA54" s="26"/>
      <c r="AB54" s="118">
        <f t="shared" si="33"/>
        <v>24</v>
      </c>
      <c r="AC54" s="54">
        <v>15</v>
      </c>
      <c r="AD54" s="55">
        <v>20</v>
      </c>
      <c r="AE54" s="26"/>
      <c r="AF54" s="119">
        <v>5901508813060</v>
      </c>
      <c r="AG54" s="26"/>
    </row>
    <row r="55" spans="1:33" ht="5.85" customHeight="1" x14ac:dyDescent="0.2">
      <c r="A55" s="121"/>
      <c r="B55" s="65"/>
      <c r="E55" s="159"/>
      <c r="I55" s="67"/>
    </row>
    <row r="56" spans="1:33" x14ac:dyDescent="0.2">
      <c r="A56" s="124">
        <v>24</v>
      </c>
      <c r="B56" s="12">
        <v>10232030003</v>
      </c>
      <c r="C56" s="13"/>
      <c r="D56" s="14" t="s">
        <v>13</v>
      </c>
      <c r="E56" s="160" t="s">
        <v>79</v>
      </c>
      <c r="F56" s="11" t="s">
        <v>94</v>
      </c>
      <c r="G56" s="15">
        <v>90</v>
      </c>
      <c r="H56" s="16" t="s">
        <v>92</v>
      </c>
      <c r="I56" s="17">
        <v>2.24E-2</v>
      </c>
      <c r="J56" s="18">
        <v>0.62</v>
      </c>
      <c r="K56" s="19"/>
      <c r="L56" s="57">
        <v>250</v>
      </c>
      <c r="M56" s="21">
        <f t="shared" ref="M56:M62" si="34">J56*L56</f>
        <v>155</v>
      </c>
      <c r="N56" s="22">
        <v>6.05</v>
      </c>
      <c r="O56" s="19"/>
      <c r="P56" s="23">
        <v>9000</v>
      </c>
      <c r="Q56" s="24">
        <f t="shared" ref="Q56:Q62" si="35">J56*P56</f>
        <v>5580</v>
      </c>
      <c r="R56" s="22">
        <f t="shared" ref="R56:R62" si="36">N56*AB56+AD56</f>
        <v>237.79999999999998</v>
      </c>
      <c r="S56" s="25">
        <v>2.1800000000000002</v>
      </c>
      <c r="T56" s="26"/>
      <c r="U56" s="27">
        <v>18</v>
      </c>
      <c r="V56" s="27">
        <v>8</v>
      </c>
      <c r="W56" s="27">
        <v>22.5</v>
      </c>
      <c r="X56" s="28">
        <f t="shared" ref="X56:X62" si="37">_xlfn.FLOOR.MATH((U56*V56*W56)/1000,0.05,0)</f>
        <v>3.2</v>
      </c>
      <c r="Y56" s="26"/>
      <c r="Z56" s="29"/>
      <c r="AA56" s="26"/>
      <c r="AB56" s="30">
        <f t="shared" ref="AB56:AB62" si="38">P56/L56</f>
        <v>36</v>
      </c>
      <c r="AC56" s="31">
        <v>15</v>
      </c>
      <c r="AD56" s="32">
        <v>20</v>
      </c>
      <c r="AE56" s="26"/>
      <c r="AF56" s="30">
        <v>5901508812438</v>
      </c>
      <c r="AG56" s="26"/>
    </row>
    <row r="57" spans="1:33" x14ac:dyDescent="0.2">
      <c r="A57" s="124">
        <v>24</v>
      </c>
      <c r="B57" s="35">
        <v>10232030004</v>
      </c>
      <c r="C57" s="36"/>
      <c r="D57" s="37" t="s">
        <v>13</v>
      </c>
      <c r="E57" s="161" t="s">
        <v>80</v>
      </c>
      <c r="F57" s="38" t="s">
        <v>94</v>
      </c>
      <c r="G57" s="39">
        <v>90</v>
      </c>
      <c r="H57" s="40" t="s">
        <v>92</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49">
        <v>18</v>
      </c>
      <c r="V57" s="49">
        <v>8</v>
      </c>
      <c r="W57" s="49">
        <v>22.5</v>
      </c>
      <c r="X57" s="50">
        <f t="shared" si="37"/>
        <v>3.2</v>
      </c>
      <c r="Y57" s="26"/>
      <c r="Z57" s="51"/>
      <c r="AA57" s="26"/>
      <c r="AB57" s="118">
        <f t="shared" si="38"/>
        <v>36</v>
      </c>
      <c r="AC57" s="54">
        <v>15</v>
      </c>
      <c r="AD57" s="55">
        <v>20</v>
      </c>
      <c r="AE57" s="26"/>
      <c r="AF57" s="119">
        <v>5901508812421</v>
      </c>
      <c r="AG57" s="26"/>
    </row>
    <row r="58" spans="1:33" x14ac:dyDescent="0.2">
      <c r="A58" s="124">
        <v>24</v>
      </c>
      <c r="B58" s="12">
        <v>10232030005</v>
      </c>
      <c r="C58" s="13"/>
      <c r="D58" s="14" t="s">
        <v>13</v>
      </c>
      <c r="E58" s="162" t="s">
        <v>81</v>
      </c>
      <c r="F58" s="11" t="s">
        <v>94</v>
      </c>
      <c r="G58" s="15">
        <v>90</v>
      </c>
      <c r="H58" s="16" t="s">
        <v>92</v>
      </c>
      <c r="I58" s="17">
        <v>2.24E-2</v>
      </c>
      <c r="J58" s="18">
        <v>0.62</v>
      </c>
      <c r="K58" s="19"/>
      <c r="L58" s="57">
        <v>250</v>
      </c>
      <c r="M58" s="21">
        <f t="shared" si="34"/>
        <v>155</v>
      </c>
      <c r="N58" s="22">
        <v>6.05</v>
      </c>
      <c r="O58" s="19"/>
      <c r="P58" s="62">
        <v>9000</v>
      </c>
      <c r="Q58" s="58">
        <f t="shared" si="35"/>
        <v>5580</v>
      </c>
      <c r="R58" s="22">
        <f t="shared" si="36"/>
        <v>237.79999999999998</v>
      </c>
      <c r="S58" s="25">
        <v>2.1800000000000002</v>
      </c>
      <c r="T58" s="26"/>
      <c r="U58" s="27">
        <v>18</v>
      </c>
      <c r="V58" s="27">
        <v>8</v>
      </c>
      <c r="W58" s="27">
        <v>22.5</v>
      </c>
      <c r="X58" s="28">
        <f t="shared" si="37"/>
        <v>3.2</v>
      </c>
      <c r="Y58" s="26"/>
      <c r="Z58" s="29"/>
      <c r="AA58" s="26"/>
      <c r="AB58" s="30">
        <f t="shared" si="38"/>
        <v>36</v>
      </c>
      <c r="AC58" s="31">
        <v>15</v>
      </c>
      <c r="AD58" s="32">
        <v>20</v>
      </c>
      <c r="AE58" s="26"/>
      <c r="AF58" s="30">
        <v>5901508812483</v>
      </c>
      <c r="AG58" s="26"/>
    </row>
    <row r="59" spans="1:33" x14ac:dyDescent="0.2">
      <c r="A59" s="124">
        <v>24</v>
      </c>
      <c r="B59" s="35">
        <v>10232030006</v>
      </c>
      <c r="C59" s="36"/>
      <c r="D59" s="37" t="s">
        <v>13</v>
      </c>
      <c r="E59" s="163" t="s">
        <v>82</v>
      </c>
      <c r="F59" s="38" t="s">
        <v>94</v>
      </c>
      <c r="G59" s="39">
        <v>90</v>
      </c>
      <c r="H59" s="40" t="s">
        <v>92</v>
      </c>
      <c r="I59" s="41">
        <v>2.24E-2</v>
      </c>
      <c r="J59" s="42">
        <v>0.62</v>
      </c>
      <c r="K59" s="19"/>
      <c r="L59" s="43">
        <v>250</v>
      </c>
      <c r="M59" s="44">
        <f t="shared" si="34"/>
        <v>155</v>
      </c>
      <c r="N59" s="45">
        <v>6.05</v>
      </c>
      <c r="O59" s="19"/>
      <c r="P59" s="52">
        <v>9000</v>
      </c>
      <c r="Q59" s="47">
        <f t="shared" si="35"/>
        <v>5580</v>
      </c>
      <c r="R59" s="45">
        <f t="shared" si="36"/>
        <v>237.79999999999998</v>
      </c>
      <c r="S59" s="48">
        <v>2.1800000000000002</v>
      </c>
      <c r="T59" s="26"/>
      <c r="U59" s="49">
        <v>18</v>
      </c>
      <c r="V59" s="49">
        <v>8</v>
      </c>
      <c r="W59" s="49">
        <v>22.5</v>
      </c>
      <c r="X59" s="50">
        <f t="shared" si="37"/>
        <v>3.2</v>
      </c>
      <c r="Y59" s="26"/>
      <c r="Z59" s="51"/>
      <c r="AA59" s="26"/>
      <c r="AB59" s="118">
        <f t="shared" si="38"/>
        <v>36</v>
      </c>
      <c r="AC59" s="54">
        <v>15</v>
      </c>
      <c r="AD59" s="55">
        <v>20</v>
      </c>
      <c r="AE59" s="26"/>
      <c r="AF59" s="119">
        <v>5901508813282</v>
      </c>
      <c r="AG59" s="26"/>
    </row>
    <row r="60" spans="1:33" x14ac:dyDescent="0.2">
      <c r="A60" s="124">
        <v>24</v>
      </c>
      <c r="B60" s="12">
        <v>10232030007</v>
      </c>
      <c r="C60" s="13"/>
      <c r="D60" s="14" t="s">
        <v>13</v>
      </c>
      <c r="E60" s="164" t="s">
        <v>83</v>
      </c>
      <c r="F60" s="11" t="s">
        <v>94</v>
      </c>
      <c r="G60" s="15">
        <v>90</v>
      </c>
      <c r="H60" s="16" t="s">
        <v>92</v>
      </c>
      <c r="I60" s="17">
        <v>2.24E-2</v>
      </c>
      <c r="J60" s="18">
        <v>0.62</v>
      </c>
      <c r="K60" s="19"/>
      <c r="L60" s="57">
        <v>250</v>
      </c>
      <c r="M60" s="21">
        <f t="shared" si="34"/>
        <v>155</v>
      </c>
      <c r="N60" s="22">
        <v>6.05</v>
      </c>
      <c r="O60" s="19"/>
      <c r="P60" s="62">
        <v>9000</v>
      </c>
      <c r="Q60" s="58">
        <f t="shared" si="35"/>
        <v>5580</v>
      </c>
      <c r="R60" s="22">
        <f t="shared" si="36"/>
        <v>237.79999999999998</v>
      </c>
      <c r="S60" s="25">
        <v>1.93</v>
      </c>
      <c r="T60" s="26"/>
      <c r="U60" s="27">
        <v>18</v>
      </c>
      <c r="V60" s="27">
        <v>8</v>
      </c>
      <c r="W60" s="27">
        <v>22.5</v>
      </c>
      <c r="X60" s="28">
        <f t="shared" si="37"/>
        <v>3.2</v>
      </c>
      <c r="Y60" s="26"/>
      <c r="Z60" s="29"/>
      <c r="AA60" s="26"/>
      <c r="AB60" s="30">
        <f t="shared" si="38"/>
        <v>36</v>
      </c>
      <c r="AC60" s="31">
        <v>15</v>
      </c>
      <c r="AD60" s="32">
        <v>20</v>
      </c>
      <c r="AE60" s="26"/>
      <c r="AF60" s="30">
        <v>5901508812476</v>
      </c>
      <c r="AG60" s="26"/>
    </row>
    <row r="61" spans="1:33" x14ac:dyDescent="0.2">
      <c r="A61" s="124">
        <v>24</v>
      </c>
      <c r="B61" s="35">
        <v>10232030008</v>
      </c>
      <c r="C61" s="36"/>
      <c r="D61" s="37" t="s">
        <v>13</v>
      </c>
      <c r="E61" s="165" t="s">
        <v>84</v>
      </c>
      <c r="F61" s="38" t="s">
        <v>94</v>
      </c>
      <c r="G61" s="39">
        <v>90</v>
      </c>
      <c r="H61" s="40" t="s">
        <v>92</v>
      </c>
      <c r="I61" s="41">
        <v>2.24E-2</v>
      </c>
      <c r="J61" s="42">
        <v>0.62</v>
      </c>
      <c r="K61" s="19"/>
      <c r="L61" s="43">
        <v>250</v>
      </c>
      <c r="M61" s="44">
        <f t="shared" si="34"/>
        <v>155</v>
      </c>
      <c r="N61" s="45">
        <v>6.05</v>
      </c>
      <c r="O61" s="19"/>
      <c r="P61" s="52">
        <v>9000</v>
      </c>
      <c r="Q61" s="47">
        <f t="shared" si="35"/>
        <v>5580</v>
      </c>
      <c r="R61" s="45">
        <f t="shared" si="36"/>
        <v>237.79999999999998</v>
      </c>
      <c r="S61" s="48">
        <v>1.49</v>
      </c>
      <c r="T61" s="26"/>
      <c r="U61" s="49">
        <v>18</v>
      </c>
      <c r="V61" s="49">
        <v>8</v>
      </c>
      <c r="W61" s="49">
        <v>22.5</v>
      </c>
      <c r="X61" s="50">
        <f t="shared" si="37"/>
        <v>3.2</v>
      </c>
      <c r="Y61" s="26"/>
      <c r="Z61" s="51"/>
      <c r="AA61" s="26"/>
      <c r="AB61" s="118">
        <f t="shared" si="38"/>
        <v>36</v>
      </c>
      <c r="AC61" s="54">
        <v>15</v>
      </c>
      <c r="AD61" s="55">
        <v>20</v>
      </c>
      <c r="AE61" s="26"/>
      <c r="AF61" s="119">
        <v>5901508812469</v>
      </c>
      <c r="AG61" s="26"/>
    </row>
    <row r="62" spans="1:33" x14ac:dyDescent="0.2">
      <c r="A62" s="124">
        <v>24</v>
      </c>
      <c r="B62" s="12">
        <v>10232030009</v>
      </c>
      <c r="C62" s="13"/>
      <c r="D62" s="14" t="s">
        <v>13</v>
      </c>
      <c r="E62" s="166" t="s">
        <v>85</v>
      </c>
      <c r="F62" s="11" t="s">
        <v>94</v>
      </c>
      <c r="G62" s="15">
        <v>90</v>
      </c>
      <c r="H62" s="16" t="s">
        <v>92</v>
      </c>
      <c r="I62" s="17">
        <v>2.24E-2</v>
      </c>
      <c r="J62" s="18">
        <v>0.62</v>
      </c>
      <c r="K62" s="19"/>
      <c r="L62" s="57">
        <v>250</v>
      </c>
      <c r="M62" s="21">
        <f t="shared" si="34"/>
        <v>155</v>
      </c>
      <c r="N62" s="22">
        <v>6.05</v>
      </c>
      <c r="O62" s="19"/>
      <c r="P62" s="23">
        <v>9000</v>
      </c>
      <c r="Q62" s="61">
        <f t="shared" si="35"/>
        <v>5580</v>
      </c>
      <c r="R62" s="22">
        <f t="shared" si="36"/>
        <v>237.79999999999998</v>
      </c>
      <c r="S62" s="25">
        <v>1.93</v>
      </c>
      <c r="T62" s="26"/>
      <c r="U62" s="27">
        <v>18</v>
      </c>
      <c r="V62" s="27">
        <v>8</v>
      </c>
      <c r="W62" s="27">
        <v>22.5</v>
      </c>
      <c r="X62" s="28">
        <f t="shared" si="37"/>
        <v>3.2</v>
      </c>
      <c r="Y62" s="26"/>
      <c r="Z62" s="29"/>
      <c r="AA62" s="26"/>
      <c r="AB62" s="30">
        <f t="shared" si="38"/>
        <v>36</v>
      </c>
      <c r="AC62" s="31">
        <v>15</v>
      </c>
      <c r="AD62" s="32">
        <v>20</v>
      </c>
      <c r="AE62" s="26"/>
      <c r="AF62" s="30">
        <v>5901508812452</v>
      </c>
      <c r="AG62" s="26"/>
    </row>
    <row r="63" spans="1:33" ht="5.85" customHeight="1" x14ac:dyDescent="0.2">
      <c r="A63" s="121"/>
      <c r="B63" s="65"/>
      <c r="E63" s="159"/>
      <c r="I63" s="67"/>
    </row>
    <row r="64" spans="1:33" x14ac:dyDescent="0.2">
      <c r="A64" s="124">
        <v>25</v>
      </c>
      <c r="B64" s="35">
        <v>10432030003</v>
      </c>
      <c r="C64" s="36"/>
      <c r="D64" s="37" t="s">
        <v>12</v>
      </c>
      <c r="E64" s="160" t="s">
        <v>79</v>
      </c>
      <c r="F64" s="38" t="s">
        <v>94</v>
      </c>
      <c r="G64" s="39">
        <v>90</v>
      </c>
      <c r="H64" s="40" t="s">
        <v>92</v>
      </c>
      <c r="I64" s="41">
        <v>3.32E-2</v>
      </c>
      <c r="J64" s="42">
        <v>0.79</v>
      </c>
      <c r="K64" s="19"/>
      <c r="L64" s="12">
        <v>300</v>
      </c>
      <c r="M64" s="21">
        <f t="shared" ref="M64:M70" si="39">J64*L64</f>
        <v>237</v>
      </c>
      <c r="N64" s="22">
        <v>10.8</v>
      </c>
      <c r="O64" s="19"/>
      <c r="P64" s="23">
        <v>9000</v>
      </c>
      <c r="Q64" s="58">
        <f t="shared" ref="Q64:Q70" si="40">J64*P64</f>
        <v>7110</v>
      </c>
      <c r="R64" s="22">
        <f t="shared" ref="R64:R70" si="41">N64*AB64+AD64</f>
        <v>344</v>
      </c>
      <c r="S64" s="25">
        <v>2.11</v>
      </c>
      <c r="T64" s="26"/>
      <c r="U64" s="27">
        <v>24</v>
      </c>
      <c r="V64" s="27">
        <v>10</v>
      </c>
      <c r="W64" s="27">
        <v>32</v>
      </c>
      <c r="X64" s="50">
        <f t="shared" ref="X64:X70" si="42">_xlfn.FLOOR.MATH((U64*V64*W64)/1000,0.05,0)</f>
        <v>7.65</v>
      </c>
      <c r="Y64" s="26"/>
      <c r="Z64" s="29"/>
      <c r="AA64" s="26"/>
      <c r="AB64" s="30">
        <f t="shared" ref="AB64:AB70" si="43">P64/L64</f>
        <v>30</v>
      </c>
      <c r="AC64" s="31">
        <v>15</v>
      </c>
      <c r="AD64" s="32">
        <v>20</v>
      </c>
      <c r="AE64" s="26"/>
      <c r="AF64" s="30">
        <v>5901508811233</v>
      </c>
      <c r="AG64" s="26"/>
    </row>
    <row r="65" spans="1:33" x14ac:dyDescent="0.2">
      <c r="A65" s="124">
        <v>25</v>
      </c>
      <c r="B65" s="12">
        <v>10432030004</v>
      </c>
      <c r="C65" s="13"/>
      <c r="D65" s="14" t="s">
        <v>12</v>
      </c>
      <c r="E65" s="161" t="s">
        <v>80</v>
      </c>
      <c r="F65" s="11" t="s">
        <v>94</v>
      </c>
      <c r="G65" s="15">
        <v>90</v>
      </c>
      <c r="H65" s="16" t="s">
        <v>92</v>
      </c>
      <c r="I65" s="17">
        <v>3.32E-2</v>
      </c>
      <c r="J65" s="18">
        <v>0.79</v>
      </c>
      <c r="K65" s="19"/>
      <c r="L65" s="35">
        <v>300</v>
      </c>
      <c r="M65" s="44">
        <f t="shared" si="39"/>
        <v>237</v>
      </c>
      <c r="N65" s="45">
        <v>10.8</v>
      </c>
      <c r="O65" s="19"/>
      <c r="P65" s="52">
        <v>9000</v>
      </c>
      <c r="Q65" s="47">
        <f t="shared" si="40"/>
        <v>7110</v>
      </c>
      <c r="R65" s="45">
        <f t="shared" si="41"/>
        <v>344</v>
      </c>
      <c r="S65" s="48">
        <v>2.11</v>
      </c>
      <c r="T65" s="26"/>
      <c r="U65" s="49">
        <v>24</v>
      </c>
      <c r="V65" s="49">
        <v>10</v>
      </c>
      <c r="W65" s="49">
        <v>32</v>
      </c>
      <c r="X65" s="28">
        <f t="shared" si="42"/>
        <v>7.65</v>
      </c>
      <c r="Y65" s="26"/>
      <c r="Z65" s="51"/>
      <c r="AA65" s="26"/>
      <c r="AB65" s="118">
        <f t="shared" si="43"/>
        <v>30</v>
      </c>
      <c r="AC65" s="54">
        <v>15</v>
      </c>
      <c r="AD65" s="55">
        <v>20</v>
      </c>
      <c r="AE65" s="26"/>
      <c r="AF65" s="119">
        <v>5901508811332</v>
      </c>
      <c r="AG65" s="26"/>
    </row>
    <row r="66" spans="1:33" x14ac:dyDescent="0.2">
      <c r="A66" s="124">
        <v>25</v>
      </c>
      <c r="B66" s="35">
        <v>10432030005</v>
      </c>
      <c r="C66" s="36"/>
      <c r="D66" s="37" t="s">
        <v>12</v>
      </c>
      <c r="E66" s="162" t="s">
        <v>81</v>
      </c>
      <c r="F66" s="38" t="s">
        <v>94</v>
      </c>
      <c r="G66" s="39">
        <v>90</v>
      </c>
      <c r="H66" s="40" t="s">
        <v>92</v>
      </c>
      <c r="I66" s="41">
        <v>3.32E-2</v>
      </c>
      <c r="J66" s="42">
        <v>0.79</v>
      </c>
      <c r="K66" s="19"/>
      <c r="L66" s="12">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5901508811165</v>
      </c>
      <c r="AG66" s="26"/>
    </row>
    <row r="67" spans="1:33" x14ac:dyDescent="0.2">
      <c r="A67" s="124">
        <v>25</v>
      </c>
      <c r="B67" s="12">
        <v>10432030006</v>
      </c>
      <c r="C67" s="13"/>
      <c r="D67" s="14" t="s">
        <v>12</v>
      </c>
      <c r="E67" s="163" t="s">
        <v>82</v>
      </c>
      <c r="F67" s="11" t="s">
        <v>94</v>
      </c>
      <c r="G67" s="15">
        <v>90</v>
      </c>
      <c r="H67" s="16" t="s">
        <v>92</v>
      </c>
      <c r="I67" s="17">
        <v>3.32E-2</v>
      </c>
      <c r="J67" s="18">
        <v>0.79</v>
      </c>
      <c r="K67" s="19"/>
      <c r="L67" s="43">
        <v>250</v>
      </c>
      <c r="M67" s="44">
        <f t="shared" si="39"/>
        <v>197.5</v>
      </c>
      <c r="N67" s="45">
        <v>9</v>
      </c>
      <c r="O67" s="19"/>
      <c r="P67" s="52">
        <v>9000</v>
      </c>
      <c r="Q67" s="47">
        <f t="shared" si="40"/>
        <v>7110</v>
      </c>
      <c r="R67" s="45">
        <f t="shared" si="41"/>
        <v>344</v>
      </c>
      <c r="S67" s="48">
        <v>1.77</v>
      </c>
      <c r="T67" s="26"/>
      <c r="U67" s="49">
        <v>24</v>
      </c>
      <c r="V67" s="49">
        <v>10</v>
      </c>
      <c r="W67" s="49">
        <v>32</v>
      </c>
      <c r="X67" s="28">
        <f t="shared" si="42"/>
        <v>7.65</v>
      </c>
      <c r="Y67" s="26"/>
      <c r="Z67" s="51"/>
      <c r="AA67" s="26"/>
      <c r="AB67" s="118">
        <f t="shared" si="43"/>
        <v>36</v>
      </c>
      <c r="AC67" s="54">
        <v>15</v>
      </c>
      <c r="AD67" s="55">
        <v>20</v>
      </c>
      <c r="AE67" s="26"/>
      <c r="AF67" s="119">
        <v>5901508813299</v>
      </c>
      <c r="AG67" s="26"/>
    </row>
    <row r="68" spans="1:33" x14ac:dyDescent="0.2">
      <c r="A68" s="124">
        <v>25</v>
      </c>
      <c r="B68" s="35">
        <v>10432030007</v>
      </c>
      <c r="C68" s="36"/>
      <c r="D68" s="37" t="s">
        <v>12</v>
      </c>
      <c r="E68" s="164" t="s">
        <v>83</v>
      </c>
      <c r="F68" s="38" t="s">
        <v>94</v>
      </c>
      <c r="G68" s="39">
        <v>90</v>
      </c>
      <c r="H68" s="40" t="s">
        <v>92</v>
      </c>
      <c r="I68" s="41">
        <v>3.32E-2</v>
      </c>
      <c r="J68" s="42">
        <v>0.79</v>
      </c>
      <c r="K68" s="19"/>
      <c r="L68" s="12">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5901508811325</v>
      </c>
      <c r="AG68" s="26"/>
    </row>
    <row r="69" spans="1:33" x14ac:dyDescent="0.2">
      <c r="A69" s="124">
        <v>25</v>
      </c>
      <c r="B69" s="12">
        <v>10432030008</v>
      </c>
      <c r="C69" s="13"/>
      <c r="D69" s="14" t="s">
        <v>12</v>
      </c>
      <c r="E69" s="165" t="s">
        <v>84</v>
      </c>
      <c r="F69" s="11" t="s">
        <v>94</v>
      </c>
      <c r="G69" s="15">
        <v>90</v>
      </c>
      <c r="H69" s="16" t="s">
        <v>92</v>
      </c>
      <c r="I69" s="17">
        <v>3.32E-2</v>
      </c>
      <c r="J69" s="18">
        <v>0.79</v>
      </c>
      <c r="K69" s="19"/>
      <c r="L69" s="43">
        <v>250</v>
      </c>
      <c r="M69" s="44">
        <f t="shared" si="39"/>
        <v>197.5</v>
      </c>
      <c r="N69" s="45">
        <v>9</v>
      </c>
      <c r="O69" s="19"/>
      <c r="P69" s="52">
        <v>9000</v>
      </c>
      <c r="Q69" s="47">
        <f t="shared" si="40"/>
        <v>7110</v>
      </c>
      <c r="R69" s="45">
        <f t="shared" si="41"/>
        <v>344</v>
      </c>
      <c r="S69" s="48">
        <v>1.77</v>
      </c>
      <c r="T69" s="26"/>
      <c r="U69" s="49">
        <v>24</v>
      </c>
      <c r="V69" s="49">
        <v>10</v>
      </c>
      <c r="W69" s="49">
        <v>32</v>
      </c>
      <c r="X69" s="28">
        <f t="shared" si="42"/>
        <v>7.65</v>
      </c>
      <c r="Y69" s="26"/>
      <c r="Z69" s="51"/>
      <c r="AA69" s="26"/>
      <c r="AB69" s="118">
        <f t="shared" si="43"/>
        <v>36</v>
      </c>
      <c r="AC69" s="54">
        <v>15</v>
      </c>
      <c r="AD69" s="55">
        <v>20</v>
      </c>
      <c r="AE69" s="26"/>
      <c r="AF69" s="119">
        <v>5901508811301</v>
      </c>
      <c r="AG69" s="26"/>
    </row>
    <row r="70" spans="1:33" x14ac:dyDescent="0.2">
      <c r="A70" s="124">
        <v>25</v>
      </c>
      <c r="B70" s="35">
        <v>10432030009</v>
      </c>
      <c r="C70" s="36"/>
      <c r="D70" s="37" t="s">
        <v>12</v>
      </c>
      <c r="E70" s="166" t="s">
        <v>85</v>
      </c>
      <c r="F70" s="38" t="s">
        <v>94</v>
      </c>
      <c r="G70" s="39">
        <v>90</v>
      </c>
      <c r="H70" s="40" t="s">
        <v>92</v>
      </c>
      <c r="I70" s="41">
        <v>3.32E-2</v>
      </c>
      <c r="J70" s="42">
        <v>0.79</v>
      </c>
      <c r="K70" s="19"/>
      <c r="L70" s="12">
        <v>300</v>
      </c>
      <c r="M70" s="21">
        <f t="shared" si="39"/>
        <v>237</v>
      </c>
      <c r="N70" s="22">
        <v>10.8</v>
      </c>
      <c r="O70" s="19"/>
      <c r="P70" s="23">
        <v>9000</v>
      </c>
      <c r="Q70" s="58">
        <f t="shared" si="40"/>
        <v>7110</v>
      </c>
      <c r="R70" s="22">
        <f t="shared" si="41"/>
        <v>344</v>
      </c>
      <c r="S70" s="25">
        <v>2.11</v>
      </c>
      <c r="T70" s="26"/>
      <c r="U70" s="27">
        <v>24</v>
      </c>
      <c r="V70" s="27">
        <v>10</v>
      </c>
      <c r="W70" s="27">
        <v>32</v>
      </c>
      <c r="X70" s="50">
        <f t="shared" si="42"/>
        <v>7.65</v>
      </c>
      <c r="Y70" s="26"/>
      <c r="Z70" s="29"/>
      <c r="AA70" s="26"/>
      <c r="AB70" s="63">
        <f t="shared" si="43"/>
        <v>30</v>
      </c>
      <c r="AC70" s="31">
        <v>15</v>
      </c>
      <c r="AD70" s="32">
        <v>20</v>
      </c>
      <c r="AE70" s="26"/>
      <c r="AF70" s="64">
        <v>5901508811295</v>
      </c>
      <c r="AG70" s="26"/>
    </row>
    <row r="71" spans="1:33" ht="5.85" customHeight="1" x14ac:dyDescent="0.2">
      <c r="A71" s="121"/>
      <c r="B71" s="65"/>
      <c r="E71" s="159"/>
      <c r="I71" s="67"/>
    </row>
    <row r="72" spans="1:33" x14ac:dyDescent="0.2">
      <c r="A72" s="124">
        <v>26</v>
      </c>
      <c r="B72" s="12">
        <v>10832030003</v>
      </c>
      <c r="C72" s="13"/>
      <c r="D72" s="14" t="s">
        <v>14</v>
      </c>
      <c r="E72" s="160" t="s">
        <v>79</v>
      </c>
      <c r="F72" s="11" t="s">
        <v>94</v>
      </c>
      <c r="G72" s="15">
        <v>90</v>
      </c>
      <c r="H72" s="16" t="s">
        <v>92</v>
      </c>
      <c r="I72" s="17">
        <v>5.1499999999999997E-2</v>
      </c>
      <c r="J72" s="18">
        <v>1.1399999999999999</v>
      </c>
      <c r="K72" s="19"/>
      <c r="L72" s="57">
        <v>150</v>
      </c>
      <c r="M72" s="21">
        <f t="shared" ref="M72:M78" si="44">J72*L72</f>
        <v>170.99999999999997</v>
      </c>
      <c r="N72" s="22">
        <v>8.0500000000000007</v>
      </c>
      <c r="O72" s="19"/>
      <c r="P72" s="23">
        <v>5400</v>
      </c>
      <c r="Q72" s="58">
        <f t="shared" ref="Q72:Q78" si="45">J72*P72</f>
        <v>6155.9999999999991</v>
      </c>
      <c r="R72" s="22">
        <f t="shared" ref="R72:R78" si="46">N72*AB72+AD72</f>
        <v>309.8</v>
      </c>
      <c r="S72" s="25">
        <v>1.99</v>
      </c>
      <c r="T72" s="26"/>
      <c r="U72" s="27">
        <v>30.5</v>
      </c>
      <c r="V72" s="27">
        <v>17</v>
      </c>
      <c r="W72" s="27">
        <v>34</v>
      </c>
      <c r="X72" s="28">
        <f t="shared" ref="X72:X78" si="47">_xlfn.FLOOR.MATH((U72*V72*W72)/1000,0.05,0)</f>
        <v>17.600000000000001</v>
      </c>
      <c r="Y72" s="26"/>
      <c r="Z72" s="29"/>
      <c r="AA72" s="26"/>
      <c r="AB72" s="30">
        <f t="shared" ref="AB72:AB78" si="48">P72/L72</f>
        <v>36</v>
      </c>
      <c r="AC72" s="31">
        <v>15</v>
      </c>
      <c r="AD72" s="32">
        <v>20</v>
      </c>
      <c r="AE72" s="26"/>
      <c r="AF72" s="30">
        <v>5901508811547</v>
      </c>
      <c r="AG72" s="26"/>
    </row>
    <row r="73" spans="1:33" x14ac:dyDescent="0.2">
      <c r="A73" s="124">
        <v>26</v>
      </c>
      <c r="B73" s="35">
        <v>10832030004</v>
      </c>
      <c r="C73" s="36"/>
      <c r="D73" s="37" t="s">
        <v>14</v>
      </c>
      <c r="E73" s="161" t="s">
        <v>80</v>
      </c>
      <c r="F73" s="38" t="s">
        <v>94</v>
      </c>
      <c r="G73" s="39">
        <v>90</v>
      </c>
      <c r="H73" s="40" t="s">
        <v>92</v>
      </c>
      <c r="I73" s="41">
        <v>5.1499999999999997E-2</v>
      </c>
      <c r="J73" s="42">
        <v>1.1399999999999999</v>
      </c>
      <c r="K73" s="19"/>
      <c r="L73" s="43">
        <v>150</v>
      </c>
      <c r="M73" s="44">
        <f t="shared" si="44"/>
        <v>170.99999999999997</v>
      </c>
      <c r="N73" s="45">
        <v>8.0500000000000007</v>
      </c>
      <c r="O73" s="19"/>
      <c r="P73" s="52">
        <v>5400</v>
      </c>
      <c r="Q73" s="47">
        <f t="shared" si="45"/>
        <v>6155.9999999999991</v>
      </c>
      <c r="R73" s="45">
        <f t="shared" si="46"/>
        <v>309.8</v>
      </c>
      <c r="S73" s="48">
        <v>1.99</v>
      </c>
      <c r="T73" s="26"/>
      <c r="U73" s="49">
        <v>30.5</v>
      </c>
      <c r="V73" s="49">
        <v>17</v>
      </c>
      <c r="W73" s="49">
        <v>34</v>
      </c>
      <c r="X73" s="50">
        <f t="shared" si="47"/>
        <v>17.600000000000001</v>
      </c>
      <c r="Y73" s="26"/>
      <c r="Z73" s="51"/>
      <c r="AA73" s="26"/>
      <c r="AB73" s="118">
        <f t="shared" si="48"/>
        <v>36</v>
      </c>
      <c r="AC73" s="54">
        <v>15</v>
      </c>
      <c r="AD73" s="55">
        <v>20</v>
      </c>
      <c r="AE73" s="26"/>
      <c r="AF73" s="119">
        <v>5901508811554</v>
      </c>
      <c r="AG73" s="26"/>
    </row>
    <row r="74" spans="1:33" x14ac:dyDescent="0.2">
      <c r="A74" s="124">
        <v>26</v>
      </c>
      <c r="B74" s="12">
        <v>10832030005</v>
      </c>
      <c r="C74" s="13"/>
      <c r="D74" s="14" t="s">
        <v>14</v>
      </c>
      <c r="E74" s="162" t="s">
        <v>81</v>
      </c>
      <c r="F74" s="11" t="s">
        <v>94</v>
      </c>
      <c r="G74" s="15">
        <v>90</v>
      </c>
      <c r="H74" s="16" t="s">
        <v>92</v>
      </c>
      <c r="I74" s="17">
        <v>5.1499999999999997E-2</v>
      </c>
      <c r="J74" s="18">
        <v>1.1399999999999999</v>
      </c>
      <c r="K74" s="19"/>
      <c r="L74" s="57">
        <v>100</v>
      </c>
      <c r="M74" s="21">
        <f t="shared" si="44"/>
        <v>113.99999999999999</v>
      </c>
      <c r="N74" s="22">
        <v>5.55</v>
      </c>
      <c r="O74" s="19"/>
      <c r="P74" s="23">
        <v>3500</v>
      </c>
      <c r="Q74" s="58">
        <f t="shared" si="45"/>
        <v>3989.9999999999995</v>
      </c>
      <c r="R74" s="22">
        <f t="shared" si="46"/>
        <v>214.25</v>
      </c>
      <c r="S74" s="25">
        <v>1.99</v>
      </c>
      <c r="T74" s="26"/>
      <c r="U74" s="27">
        <v>30.5</v>
      </c>
      <c r="V74" s="27">
        <v>17</v>
      </c>
      <c r="W74" s="27">
        <v>34</v>
      </c>
      <c r="X74" s="28">
        <f t="shared" si="47"/>
        <v>17.600000000000001</v>
      </c>
      <c r="Y74" s="26"/>
      <c r="Z74" s="29"/>
      <c r="AA74" s="26"/>
      <c r="AB74" s="63">
        <f t="shared" si="48"/>
        <v>35</v>
      </c>
      <c r="AC74" s="31">
        <v>15</v>
      </c>
      <c r="AD74" s="32">
        <v>20</v>
      </c>
      <c r="AE74" s="26"/>
      <c r="AF74" s="64">
        <v>5901508811189</v>
      </c>
      <c r="AG74" s="26"/>
    </row>
    <row r="75" spans="1:33" x14ac:dyDescent="0.2">
      <c r="A75" s="124">
        <v>26</v>
      </c>
      <c r="B75" s="35">
        <v>10832030006</v>
      </c>
      <c r="C75" s="36"/>
      <c r="D75" s="37" t="s">
        <v>14</v>
      </c>
      <c r="E75" s="163" t="s">
        <v>82</v>
      </c>
      <c r="F75" s="38" t="s">
        <v>94</v>
      </c>
      <c r="G75" s="39">
        <v>90</v>
      </c>
      <c r="H75" s="40" t="s">
        <v>92</v>
      </c>
      <c r="I75" s="41">
        <v>5.1499999999999997E-2</v>
      </c>
      <c r="J75" s="42">
        <v>1.1399999999999999</v>
      </c>
      <c r="K75" s="19"/>
      <c r="L75" s="43">
        <v>100</v>
      </c>
      <c r="M75" s="44">
        <f t="shared" si="44"/>
        <v>113.99999999999999</v>
      </c>
      <c r="N75" s="45">
        <v>5.55</v>
      </c>
      <c r="O75" s="19"/>
      <c r="P75" s="52">
        <v>3500</v>
      </c>
      <c r="Q75" s="47">
        <f t="shared" si="45"/>
        <v>3989.9999999999995</v>
      </c>
      <c r="R75" s="45">
        <f t="shared" si="46"/>
        <v>214.25</v>
      </c>
      <c r="S75" s="48">
        <v>1.99</v>
      </c>
      <c r="T75" s="26"/>
      <c r="U75" s="49">
        <v>30.5</v>
      </c>
      <c r="V75" s="49">
        <v>17</v>
      </c>
      <c r="W75" s="49">
        <v>34</v>
      </c>
      <c r="X75" s="50">
        <f t="shared" si="47"/>
        <v>17.600000000000001</v>
      </c>
      <c r="Y75" s="26"/>
      <c r="Z75" s="51"/>
      <c r="AA75" s="26"/>
      <c r="AB75" s="118">
        <f t="shared" si="48"/>
        <v>35</v>
      </c>
      <c r="AC75" s="54">
        <v>15</v>
      </c>
      <c r="AD75" s="55">
        <v>20</v>
      </c>
      <c r="AE75" s="26"/>
      <c r="AF75" s="119">
        <v>5901508812643</v>
      </c>
      <c r="AG75" s="26"/>
    </row>
    <row r="76" spans="1:33" x14ac:dyDescent="0.2">
      <c r="A76" s="124">
        <v>26</v>
      </c>
      <c r="B76" s="12">
        <v>10832030007</v>
      </c>
      <c r="C76" s="13"/>
      <c r="D76" s="14" t="s">
        <v>14</v>
      </c>
      <c r="E76" s="164" t="s">
        <v>83</v>
      </c>
      <c r="F76" s="11" t="s">
        <v>94</v>
      </c>
      <c r="G76" s="15">
        <v>90</v>
      </c>
      <c r="H76" s="16" t="s">
        <v>92</v>
      </c>
      <c r="I76" s="17">
        <v>5.1499999999999997E-2</v>
      </c>
      <c r="J76" s="18">
        <v>1.1399999999999999</v>
      </c>
      <c r="K76" s="19"/>
      <c r="L76" s="57">
        <v>150</v>
      </c>
      <c r="M76" s="21">
        <f t="shared" si="44"/>
        <v>170.99999999999997</v>
      </c>
      <c r="N76" s="22">
        <v>8.0500000000000007</v>
      </c>
      <c r="O76" s="19"/>
      <c r="P76" s="23">
        <v>5400</v>
      </c>
      <c r="Q76" s="58">
        <f t="shared" si="45"/>
        <v>6155.9999999999991</v>
      </c>
      <c r="R76" s="22">
        <f t="shared" si="46"/>
        <v>309.8</v>
      </c>
      <c r="S76" s="25">
        <v>2.11</v>
      </c>
      <c r="T76" s="26"/>
      <c r="U76" s="27">
        <v>30.5</v>
      </c>
      <c r="V76" s="27">
        <v>17</v>
      </c>
      <c r="W76" s="27">
        <v>34</v>
      </c>
      <c r="X76" s="28">
        <f t="shared" si="47"/>
        <v>17.600000000000001</v>
      </c>
      <c r="Y76" s="26"/>
      <c r="Z76" s="29"/>
      <c r="AA76" s="26"/>
      <c r="AB76" s="63">
        <f t="shared" si="48"/>
        <v>36</v>
      </c>
      <c r="AC76" s="31">
        <v>15</v>
      </c>
      <c r="AD76" s="32">
        <v>20</v>
      </c>
      <c r="AE76" s="26"/>
      <c r="AF76" s="64">
        <v>5901508811561</v>
      </c>
      <c r="AG76" s="26"/>
    </row>
    <row r="77" spans="1:33" x14ac:dyDescent="0.2">
      <c r="A77" s="124">
        <v>26</v>
      </c>
      <c r="B77" s="35">
        <v>10832030008</v>
      </c>
      <c r="C77" s="36"/>
      <c r="D77" s="37" t="s">
        <v>14</v>
      </c>
      <c r="E77" s="165" t="s">
        <v>84</v>
      </c>
      <c r="F77" s="38" t="s">
        <v>94</v>
      </c>
      <c r="G77" s="39">
        <v>90</v>
      </c>
      <c r="H77" s="40" t="s">
        <v>92</v>
      </c>
      <c r="I77" s="41">
        <v>5.1499999999999997E-2</v>
      </c>
      <c r="J77" s="42">
        <v>1.1399999999999999</v>
      </c>
      <c r="K77" s="19"/>
      <c r="L77" s="43">
        <v>150</v>
      </c>
      <c r="M77" s="44">
        <f t="shared" si="44"/>
        <v>170.99999999999997</v>
      </c>
      <c r="N77" s="45">
        <v>8.0500000000000007</v>
      </c>
      <c r="O77" s="19"/>
      <c r="P77" s="52">
        <v>5400</v>
      </c>
      <c r="Q77" s="47">
        <f t="shared" si="45"/>
        <v>6155.9999999999991</v>
      </c>
      <c r="R77" s="45">
        <f t="shared" si="46"/>
        <v>309.8</v>
      </c>
      <c r="S77" s="48">
        <v>1.99</v>
      </c>
      <c r="T77" s="26"/>
      <c r="U77" s="49">
        <v>30.5</v>
      </c>
      <c r="V77" s="49">
        <v>17</v>
      </c>
      <c r="W77" s="49">
        <v>34</v>
      </c>
      <c r="X77" s="50">
        <f t="shared" si="47"/>
        <v>17.600000000000001</v>
      </c>
      <c r="Y77" s="26"/>
      <c r="Z77" s="51"/>
      <c r="AA77" s="26"/>
      <c r="AB77" s="118">
        <f t="shared" si="48"/>
        <v>36</v>
      </c>
      <c r="AC77" s="54">
        <v>15</v>
      </c>
      <c r="AD77" s="55">
        <v>20</v>
      </c>
      <c r="AE77" s="26"/>
      <c r="AF77" s="119">
        <v>5901508811578</v>
      </c>
      <c r="AG77" s="26"/>
    </row>
    <row r="78" spans="1:33" x14ac:dyDescent="0.2">
      <c r="A78" s="124">
        <v>26</v>
      </c>
      <c r="B78" s="12">
        <v>10832030009</v>
      </c>
      <c r="C78" s="13"/>
      <c r="D78" s="14" t="s">
        <v>14</v>
      </c>
      <c r="E78" s="166" t="s">
        <v>85</v>
      </c>
      <c r="F78" s="11" t="s">
        <v>94</v>
      </c>
      <c r="G78" s="15">
        <v>90</v>
      </c>
      <c r="H78" s="16" t="s">
        <v>92</v>
      </c>
      <c r="I78" s="17">
        <v>5.1499999999999997E-2</v>
      </c>
      <c r="J78" s="18">
        <v>1.1399999999999999</v>
      </c>
      <c r="K78" s="19"/>
      <c r="L78" s="57">
        <v>150</v>
      </c>
      <c r="M78" s="21">
        <f t="shared" si="44"/>
        <v>170.99999999999997</v>
      </c>
      <c r="N78" s="22">
        <v>8.0500000000000007</v>
      </c>
      <c r="O78" s="19"/>
      <c r="P78" s="23">
        <v>5400</v>
      </c>
      <c r="Q78" s="58">
        <f t="shared" si="45"/>
        <v>6155.9999999999991</v>
      </c>
      <c r="R78" s="22">
        <f t="shared" si="46"/>
        <v>309.8</v>
      </c>
      <c r="S78" s="25">
        <v>1.99</v>
      </c>
      <c r="T78" s="26"/>
      <c r="U78" s="27">
        <v>30.5</v>
      </c>
      <c r="V78" s="27">
        <v>17</v>
      </c>
      <c r="W78" s="27">
        <v>34</v>
      </c>
      <c r="X78" s="28">
        <f t="shared" si="47"/>
        <v>17.600000000000001</v>
      </c>
      <c r="Y78" s="26"/>
      <c r="Z78" s="29"/>
      <c r="AA78" s="26"/>
      <c r="AB78" s="63">
        <f t="shared" si="48"/>
        <v>36</v>
      </c>
      <c r="AC78" s="31">
        <v>15</v>
      </c>
      <c r="AD78" s="32">
        <v>20</v>
      </c>
      <c r="AE78" s="26"/>
      <c r="AF78" s="64">
        <v>5901508811585</v>
      </c>
      <c r="AG78" s="26"/>
    </row>
    <row r="79" spans="1:33" ht="5.85" customHeight="1" x14ac:dyDescent="0.2">
      <c r="A79" s="121"/>
      <c r="B79" s="65"/>
      <c r="E79" s="159"/>
      <c r="I79" s="67"/>
    </row>
    <row r="80" spans="1:33" x14ac:dyDescent="0.2">
      <c r="A80" s="124">
        <v>27</v>
      </c>
      <c r="B80" s="35">
        <v>11032030003</v>
      </c>
      <c r="C80" s="36"/>
      <c r="D80" s="37" t="s">
        <v>15</v>
      </c>
      <c r="E80" s="160" t="s">
        <v>79</v>
      </c>
      <c r="F80" s="38" t="s">
        <v>94</v>
      </c>
      <c r="G80" s="39">
        <v>90</v>
      </c>
      <c r="H80" s="40" t="s">
        <v>92</v>
      </c>
      <c r="I80" s="41">
        <v>5.9799999999999999E-2</v>
      </c>
      <c r="J80" s="42">
        <v>1.28</v>
      </c>
      <c r="K80" s="19"/>
      <c r="L80" s="43">
        <v>100</v>
      </c>
      <c r="M80" s="44">
        <f t="shared" ref="M80:M86" si="49">J80*L80</f>
        <v>128</v>
      </c>
      <c r="N80" s="45">
        <v>6.43</v>
      </c>
      <c r="O80" s="19"/>
      <c r="P80" s="52">
        <v>4200</v>
      </c>
      <c r="Q80" s="47">
        <f t="shared" ref="Q80:Q86" si="50">J80*P80</f>
        <v>5376</v>
      </c>
      <c r="R80" s="45">
        <f t="shared" ref="R80:R86" si="51">N80*AB80+AD80</f>
        <v>290.06</v>
      </c>
      <c r="S80" s="48">
        <v>2.11</v>
      </c>
      <c r="T80" s="26"/>
      <c r="U80" s="49">
        <v>30.5</v>
      </c>
      <c r="V80" s="49">
        <v>17</v>
      </c>
      <c r="W80" s="49">
        <v>42.5</v>
      </c>
      <c r="X80" s="50">
        <f t="shared" ref="X80:X86" si="52">_xlfn.FLOOR.MATH((U80*V80*W80)/1000,0.05,0)</f>
        <v>22</v>
      </c>
      <c r="Y80" s="26"/>
      <c r="Z80" s="51"/>
      <c r="AA80" s="26"/>
      <c r="AB80" s="118">
        <f t="shared" ref="AB80:AB86" si="53">P80/L80</f>
        <v>42</v>
      </c>
      <c r="AC80" s="54">
        <v>15</v>
      </c>
      <c r="AD80" s="55">
        <v>20</v>
      </c>
      <c r="AE80" s="26"/>
      <c r="AF80" s="60">
        <v>5901508811592</v>
      </c>
      <c r="AG80" s="26"/>
    </row>
    <row r="81" spans="1:33" x14ac:dyDescent="0.2">
      <c r="A81" s="124">
        <v>27</v>
      </c>
      <c r="B81" s="12">
        <v>11032030004</v>
      </c>
      <c r="C81" s="13"/>
      <c r="D81" s="14" t="s">
        <v>15</v>
      </c>
      <c r="E81" s="161" t="s">
        <v>80</v>
      </c>
      <c r="F81" s="11" t="s">
        <v>94</v>
      </c>
      <c r="G81" s="15">
        <v>90</v>
      </c>
      <c r="H81" s="16" t="s">
        <v>92</v>
      </c>
      <c r="I81" s="17">
        <v>5.9799999999999999E-2</v>
      </c>
      <c r="J81" s="18">
        <v>1.28</v>
      </c>
      <c r="K81" s="19"/>
      <c r="L81" s="57">
        <v>100</v>
      </c>
      <c r="M81" s="21">
        <f t="shared" si="49"/>
        <v>128</v>
      </c>
      <c r="N81" s="22">
        <v>6.43</v>
      </c>
      <c r="O81" s="19"/>
      <c r="P81" s="23">
        <v>4200</v>
      </c>
      <c r="Q81" s="58">
        <f t="shared" si="50"/>
        <v>5376</v>
      </c>
      <c r="R81" s="22">
        <f t="shared" si="51"/>
        <v>290.06</v>
      </c>
      <c r="S81" s="25">
        <v>2.11</v>
      </c>
      <c r="T81" s="26"/>
      <c r="U81" s="27">
        <v>30.5</v>
      </c>
      <c r="V81" s="27">
        <v>17</v>
      </c>
      <c r="W81" s="27">
        <v>42.5</v>
      </c>
      <c r="X81" s="28">
        <f t="shared" si="52"/>
        <v>22</v>
      </c>
      <c r="Y81" s="26"/>
      <c r="Z81" s="29"/>
      <c r="AA81" s="26"/>
      <c r="AB81" s="63">
        <f t="shared" si="53"/>
        <v>42</v>
      </c>
      <c r="AC81" s="31">
        <v>15</v>
      </c>
      <c r="AD81" s="32">
        <v>20</v>
      </c>
      <c r="AE81" s="26"/>
      <c r="AF81" s="64">
        <v>5901508811608</v>
      </c>
      <c r="AG81" s="26"/>
    </row>
    <row r="82" spans="1:33" x14ac:dyDescent="0.2">
      <c r="A82" s="124">
        <v>27</v>
      </c>
      <c r="B82" s="35">
        <v>11032030005</v>
      </c>
      <c r="C82" s="36"/>
      <c r="D82" s="37" t="s">
        <v>15</v>
      </c>
      <c r="E82" s="162" t="s">
        <v>81</v>
      </c>
      <c r="F82" s="38" t="s">
        <v>94</v>
      </c>
      <c r="G82" s="39">
        <v>90</v>
      </c>
      <c r="H82" s="40" t="s">
        <v>92</v>
      </c>
      <c r="I82" s="41">
        <v>5.9799999999999999E-2</v>
      </c>
      <c r="J82" s="42">
        <v>1.28</v>
      </c>
      <c r="K82" s="19"/>
      <c r="L82" s="43">
        <v>100</v>
      </c>
      <c r="M82" s="44">
        <f t="shared" si="49"/>
        <v>128</v>
      </c>
      <c r="N82" s="45">
        <v>6.43</v>
      </c>
      <c r="O82" s="19"/>
      <c r="P82" s="52">
        <v>3000</v>
      </c>
      <c r="Q82" s="47">
        <f t="shared" si="50"/>
        <v>3840</v>
      </c>
      <c r="R82" s="45">
        <f t="shared" si="51"/>
        <v>212.89999999999998</v>
      </c>
      <c r="S82" s="48">
        <v>1.99</v>
      </c>
      <c r="T82" s="26"/>
      <c r="U82" s="49">
        <v>30.5</v>
      </c>
      <c r="V82" s="49">
        <v>17</v>
      </c>
      <c r="W82" s="49">
        <v>42.5</v>
      </c>
      <c r="X82" s="50">
        <f t="shared" si="52"/>
        <v>22</v>
      </c>
      <c r="Y82" s="26"/>
      <c r="Z82" s="51"/>
      <c r="AA82" s="26"/>
      <c r="AB82" s="118">
        <f t="shared" si="53"/>
        <v>30</v>
      </c>
      <c r="AC82" s="54">
        <v>15</v>
      </c>
      <c r="AD82" s="55">
        <v>20</v>
      </c>
      <c r="AE82" s="26"/>
      <c r="AF82" s="119">
        <v>5901508811615</v>
      </c>
      <c r="AG82" s="26"/>
    </row>
    <row r="83" spans="1:33" x14ac:dyDescent="0.2">
      <c r="A83" s="124">
        <v>27</v>
      </c>
      <c r="B83" s="12">
        <v>11032030006</v>
      </c>
      <c r="C83" s="13"/>
      <c r="D83" s="14" t="s">
        <v>15</v>
      </c>
      <c r="E83" s="163" t="s">
        <v>82</v>
      </c>
      <c r="F83" s="11" t="s">
        <v>94</v>
      </c>
      <c r="G83" s="15">
        <v>90</v>
      </c>
      <c r="H83" s="16" t="s">
        <v>92</v>
      </c>
      <c r="I83" s="17">
        <v>5.9799999999999999E-2</v>
      </c>
      <c r="J83" s="18">
        <v>1.28</v>
      </c>
      <c r="K83" s="19"/>
      <c r="L83" s="57">
        <v>100</v>
      </c>
      <c r="M83" s="21">
        <f t="shared" si="49"/>
        <v>128</v>
      </c>
      <c r="N83" s="22">
        <v>6.43</v>
      </c>
      <c r="O83" s="19"/>
      <c r="P83" s="23">
        <v>3000</v>
      </c>
      <c r="Q83" s="58">
        <f t="shared" si="50"/>
        <v>3840</v>
      </c>
      <c r="R83" s="22">
        <f t="shared" si="51"/>
        <v>212.89999999999998</v>
      </c>
      <c r="S83" s="25">
        <v>1.99</v>
      </c>
      <c r="T83" s="26"/>
      <c r="U83" s="27">
        <v>30.5</v>
      </c>
      <c r="V83" s="27">
        <v>17</v>
      </c>
      <c r="W83" s="27">
        <v>42.5</v>
      </c>
      <c r="X83" s="28">
        <f t="shared" si="52"/>
        <v>22</v>
      </c>
      <c r="Y83" s="26"/>
      <c r="Z83" s="29"/>
      <c r="AA83" s="26"/>
      <c r="AB83" s="63">
        <f t="shared" si="53"/>
        <v>30</v>
      </c>
      <c r="AC83" s="31">
        <v>15</v>
      </c>
      <c r="AD83" s="32">
        <v>20</v>
      </c>
      <c r="AE83" s="26"/>
      <c r="AF83" s="64">
        <v>5901508812582</v>
      </c>
      <c r="AG83" s="26"/>
    </row>
    <row r="84" spans="1:33" x14ac:dyDescent="0.2">
      <c r="A84" s="124">
        <v>27</v>
      </c>
      <c r="B84" s="35">
        <v>11032030007</v>
      </c>
      <c r="C84" s="36"/>
      <c r="D84" s="37" t="s">
        <v>15</v>
      </c>
      <c r="E84" s="164" t="s">
        <v>83</v>
      </c>
      <c r="F84" s="38" t="s">
        <v>94</v>
      </c>
      <c r="G84" s="39">
        <v>90</v>
      </c>
      <c r="H84" s="40" t="s">
        <v>92</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51"/>
      <c r="AA84" s="26"/>
      <c r="AB84" s="118">
        <f t="shared" si="53"/>
        <v>35</v>
      </c>
      <c r="AC84" s="54">
        <v>15</v>
      </c>
      <c r="AD84" s="55">
        <v>20</v>
      </c>
      <c r="AE84" s="26"/>
      <c r="AF84" s="119">
        <v>5901508811622</v>
      </c>
      <c r="AG84" s="26"/>
    </row>
    <row r="85" spans="1:33" x14ac:dyDescent="0.2">
      <c r="A85" s="124">
        <v>27</v>
      </c>
      <c r="B85" s="12">
        <v>11032030008</v>
      </c>
      <c r="C85" s="13"/>
      <c r="D85" s="14" t="s">
        <v>15</v>
      </c>
      <c r="E85" s="165" t="s">
        <v>84</v>
      </c>
      <c r="F85" s="11" t="s">
        <v>94</v>
      </c>
      <c r="G85" s="15">
        <v>90</v>
      </c>
      <c r="H85" s="16" t="s">
        <v>92</v>
      </c>
      <c r="I85" s="17">
        <v>5.9799999999999999E-2</v>
      </c>
      <c r="J85" s="18">
        <v>1.28</v>
      </c>
      <c r="K85" s="19"/>
      <c r="L85" s="57">
        <v>150</v>
      </c>
      <c r="M85" s="21">
        <f t="shared" si="49"/>
        <v>192</v>
      </c>
      <c r="N85" s="22">
        <v>9.42</v>
      </c>
      <c r="O85" s="19"/>
      <c r="P85" s="23">
        <v>5400</v>
      </c>
      <c r="Q85" s="58">
        <f t="shared" si="50"/>
        <v>6912</v>
      </c>
      <c r="R85" s="22">
        <f t="shared" si="51"/>
        <v>431352.38</v>
      </c>
      <c r="S85" s="25">
        <v>1.99</v>
      </c>
      <c r="T85" s="26"/>
      <c r="U85" s="27">
        <v>30.5</v>
      </c>
      <c r="V85" s="27">
        <v>17</v>
      </c>
      <c r="W85" s="27">
        <v>42.5</v>
      </c>
      <c r="X85" s="28">
        <f t="shared" si="52"/>
        <v>22</v>
      </c>
      <c r="Y85" s="26"/>
      <c r="Z85" s="29"/>
      <c r="AA85" s="26"/>
      <c r="AB85" s="63">
        <v>45789</v>
      </c>
      <c r="AC85" s="31">
        <v>15</v>
      </c>
      <c r="AD85" s="32">
        <v>20</v>
      </c>
      <c r="AE85" s="26"/>
      <c r="AF85" s="64">
        <v>5901508811639</v>
      </c>
      <c r="AG85" s="26"/>
    </row>
    <row r="86" spans="1:33" x14ac:dyDescent="0.2">
      <c r="A86" s="124">
        <v>27</v>
      </c>
      <c r="B86" s="35">
        <v>11032030009</v>
      </c>
      <c r="C86" s="36"/>
      <c r="D86" s="37" t="s">
        <v>15</v>
      </c>
      <c r="E86" s="166" t="s">
        <v>85</v>
      </c>
      <c r="F86" s="38" t="s">
        <v>94</v>
      </c>
      <c r="G86" s="39">
        <v>90</v>
      </c>
      <c r="H86" s="40" t="s">
        <v>92</v>
      </c>
      <c r="I86" s="41">
        <v>5.9799999999999999E-2</v>
      </c>
      <c r="J86" s="42">
        <v>1.28</v>
      </c>
      <c r="K86" s="19"/>
      <c r="L86" s="43">
        <v>100</v>
      </c>
      <c r="M86" s="44">
        <f t="shared" si="49"/>
        <v>128</v>
      </c>
      <c r="N86" s="45">
        <v>6.43</v>
      </c>
      <c r="O86" s="19"/>
      <c r="P86" s="52">
        <v>3500</v>
      </c>
      <c r="Q86" s="47">
        <f t="shared" si="50"/>
        <v>4480</v>
      </c>
      <c r="R86" s="45">
        <f t="shared" si="51"/>
        <v>245.04999999999998</v>
      </c>
      <c r="S86" s="48">
        <v>1.99</v>
      </c>
      <c r="T86" s="26"/>
      <c r="U86" s="49">
        <v>30.5</v>
      </c>
      <c r="V86" s="49">
        <v>17</v>
      </c>
      <c r="W86" s="49">
        <v>42.5</v>
      </c>
      <c r="X86" s="50">
        <f t="shared" si="52"/>
        <v>22</v>
      </c>
      <c r="Y86" s="26"/>
      <c r="Z86" s="51"/>
      <c r="AA86" s="26"/>
      <c r="AB86" s="60">
        <f t="shared" si="53"/>
        <v>35</v>
      </c>
      <c r="AC86" s="54">
        <v>15</v>
      </c>
      <c r="AD86" s="55">
        <v>20</v>
      </c>
      <c r="AE86" s="26"/>
      <c r="AF86" s="60">
        <v>5901508811646</v>
      </c>
      <c r="AG86"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2025-05-12T09:24:14Z</dcterms:modified>
</cp:coreProperties>
</file>