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D5A92D97-D44A-47C8-858F-F0C4EA7588D8}" xr6:coauthVersionLast="47" xr6:coauthVersionMax="47" xr10:uidLastSave="{00000000-0000-0000-0000-000000000000}"/>
  <bookViews>
    <workbookView xWindow="-108" yWindow="-108" windowWidth="30936" windowHeight="16776" xr2:uid="{00000000-000D-0000-FFFF-FFFF00000000}"/>
  </bookViews>
  <sheets>
    <sheet name="ECO-Papiertaschen" sheetId="1" r:id="rId1"/>
  </sheets>
  <calcPr calcId="181029"/>
</workbook>
</file>

<file path=xl/calcChain.xml><?xml version="1.0" encoding="utf-8"?>
<calcChain xmlns="http://schemas.openxmlformats.org/spreadsheetml/2006/main">
  <c r="AB26" i="1" l="1"/>
  <c r="R26" i="1" s="1"/>
  <c r="X26" i="1"/>
  <c r="Q26" i="1"/>
  <c r="M26" i="1"/>
  <c r="X7" i="1"/>
  <c r="AB5" i="1"/>
  <c r="R5" i="1" s="1"/>
  <c r="X5" i="1"/>
  <c r="Q5" i="1"/>
  <c r="M5" i="1"/>
  <c r="X36" i="1" l="1"/>
  <c r="AB36" i="1"/>
  <c r="AB38" i="1"/>
  <c r="R38" i="1" s="1"/>
  <c r="AB37" i="1"/>
  <c r="AB39" i="1"/>
  <c r="AB40" i="1"/>
  <c r="R40" i="1" s="1"/>
  <c r="AB41" i="1"/>
  <c r="AB31" i="1"/>
  <c r="X31" i="1"/>
  <c r="AB19" i="1"/>
  <c r="AB21" i="1"/>
  <c r="R21" i="1" s="1"/>
  <c r="X21" i="1"/>
  <c r="AB11" i="1"/>
  <c r="X40" i="1"/>
  <c r="Q40" i="1"/>
  <c r="M40" i="1"/>
  <c r="AB30" i="1"/>
  <c r="R30" i="1" s="1"/>
  <c r="X30" i="1"/>
  <c r="Q30" i="1"/>
  <c r="M30" i="1"/>
  <c r="AB7" i="1" l="1"/>
  <c r="R7" i="1" s="1"/>
  <c r="AB4" i="1"/>
  <c r="AB6" i="1"/>
  <c r="R36" i="1" l="1"/>
  <c r="Q33" i="1"/>
  <c r="Q34" i="1"/>
  <c r="Q35" i="1"/>
  <c r="Q36" i="1"/>
  <c r="Q37" i="1"/>
  <c r="Q38" i="1"/>
  <c r="M36" i="1"/>
  <c r="Q31" i="1" l="1"/>
  <c r="M31" i="1"/>
  <c r="Q7"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37" i="1"/>
  <c r="X37" i="1"/>
  <c r="R37" i="1"/>
  <c r="M41" i="1"/>
  <c r="Q41" i="1"/>
  <c r="X41" i="1"/>
  <c r="R41" i="1"/>
  <c r="M38" i="1"/>
  <c r="X38" i="1"/>
  <c r="M39" i="1"/>
  <c r="Q39" i="1"/>
  <c r="X39"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R83" i="1"/>
  <c r="M84" i="1"/>
  <c r="Q84" i="1"/>
  <c r="X84" i="1"/>
  <c r="AB84" i="1"/>
  <c r="R54" i="1" l="1"/>
  <c r="R50" i="1"/>
  <c r="R78" i="1"/>
  <c r="R39"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<sst xmlns="http://schemas.openxmlformats.org/spreadsheetml/2006/main" count="376" uniqueCount="101">
  <si>
    <t>212134010000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</si>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</sst>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7">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3" fontId="10" fillId="0" borderId="5" xfId="0" applyNumberFormat="1" applyFont="1" applyBorder="1" applyAlignment="1">
      <alignment horizontal="right" vertical="center"/>
    </xf>
    <xf numFmtId="3" fontId="10" fillId="0" borderId="6" xfId="0" applyNumberFormat="1" applyFont="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44" fontId="11" fillId="0" borderId="1" xfId="1" applyFont="1" applyFill="1" applyBorder="1" applyAlignment="1">
      <alignment horizontal="left" vertical="center"/>
    </xf>
    <xf numFmtId="166" fontId="12" fillId="0" borderId="1" xfId="0" applyNumberFormat="1" applyFont="1" applyBorder="1" applyAlignment="1">
      <alignment horizontal="right" vertical="center"/>
    </xf>
    <xf numFmtId="167" fontId="12" fillId="0" borderId="1" xfId="0" applyNumberFormat="1" applyFont="1" applyBorder="1" applyAlignment="1">
      <alignment horizontal="right" vertical="center"/>
    </xf>
    <xf numFmtId="169" fontId="10" fillId="0" borderId="1" xfId="0" applyNumberFormat="1" applyFont="1" applyBorder="1" applyAlignment="1">
      <alignment horizontal="right" vertical="center"/>
    </xf>
    <xf numFmtId="1" fontId="12" fillId="4" borderId="0" xfId="0" applyNumberFormat="1" applyFont="1" applyFill="1"/>
    <xf numFmtId="0" fontId="10" fillId="4" borderId="0" xfId="0" applyFont="1" applyFill="1"/>
    <xf numFmtId="0" fontId="12" fillId="0" borderId="1" xfId="0" applyFont="1" applyBorder="1" applyAlignment="1">
      <alignment horizontal="right" vertical="center"/>
    </xf>
    <xf numFmtId="44" fontId="12" fillId="0" borderId="1" xfId="1" applyFont="1" applyFill="1" applyBorder="1" applyAlignment="1">
      <alignment horizontal="left" vertical="center"/>
    </xf>
    <xf numFmtId="167" fontId="17" fillId="0" borderId="1" xfId="0" applyNumberFormat="1" applyFont="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11" fillId="0" borderId="2" xfId="0" applyNumberFormat="1" applyFont="1" applyBorder="1" applyAlignment="1">
      <alignment horizontal="right" vertical="center"/>
    </xf>
    <xf numFmtId="0" fontId="14" fillId="0" borderId="2" xfId="0" applyFont="1" applyBorder="1" applyAlignment="1">
      <alignment horizontal="left" vertical="center"/>
    </xf>
    <xf numFmtId="3" fontId="35" fillId="0" borderId="2"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A20" sqref="A20:XFD20"/>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14.88671875" style="34" customWidth="1"/>
    <col min="31" max="31" width="1.109375" style="34" customWidth="1"/>
    <col min="32" max="32" width="21.44140625" style="34" customWidth="1"/>
    <col min="33" max="33" width="1.109375" style="34" customWidth="1"/>
    <col min="34" max="16384" width="9.109375" style="34"/>
  </cols>
  <sheetData>
    <row r="1" spans="1:35" x14ac:dyDescent="0.2">
      <c r="A1" s="167" t="s">
        <v>92</v>
      </c>
    </row>
    <row r="2" spans="1:35" s="1" customFormat="1" ht="9.6" x14ac:dyDescent="0.2">
      <c r="A2" s="167" t="s">
        <v>93</v>
      </c>
      <c r="E2" s="2"/>
      <c r="J2" s="138">
        <v>45840</v>
      </c>
      <c r="K2" s="3"/>
      <c r="L2" s="179" t="s">
        <v>63</v>
      </c>
      <c r="M2" s="179"/>
      <c r="N2" s="179"/>
      <c r="O2" s="3"/>
      <c r="P2" s="180" t="s">
        <v>66</v>
      </c>
      <c r="Q2" s="181"/>
      <c r="R2" s="181"/>
      <c r="S2" s="182"/>
      <c r="T2" s="4"/>
      <c r="U2" s="183" t="s">
        <v>48</v>
      </c>
      <c r="V2" s="181"/>
      <c r="W2" s="181"/>
      <c r="X2" s="182"/>
      <c r="Y2" s="5"/>
      <c r="Z2" s="139" t="s">
        <v>10</v>
      </c>
      <c r="AA2" s="2"/>
      <c r="AB2" s="184" t="s">
        <v>43</v>
      </c>
      <c r="AC2" s="185"/>
      <c r="AD2" s="186"/>
      <c r="AE2" s="2"/>
      <c r="AF2" s="6" t="s">
        <v>41</v>
      </c>
      <c r="AG2" s="2"/>
    </row>
    <row r="3" spans="1:35" s="1" customFormat="1" ht="33.75" customHeight="1" x14ac:dyDescent="0.2">
      <c r="A3" s="150" t="s">
        <v>53</v>
      </c>
      <c r="B3" s="151" t="s">
        <v>54</v>
      </c>
      <c r="C3" s="152" t="s">
        <v>55</v>
      </c>
      <c r="D3" s="7" t="s">
        <v>96</v>
      </c>
      <c r="E3" s="8" t="s">
        <v>56</v>
      </c>
      <c r="F3" s="7" t="s">
        <v>62</v>
      </c>
      <c r="G3" s="7" t="s">
        <v>61</v>
      </c>
      <c r="H3" s="7" t="s">
        <v>60</v>
      </c>
      <c r="I3" s="153" t="s">
        <v>59</v>
      </c>
      <c r="J3" s="9" t="s">
        <v>64</v>
      </c>
      <c r="K3" s="3"/>
      <c r="L3" s="150" t="s">
        <v>57</v>
      </c>
      <c r="M3" s="154" t="s">
        <v>65</v>
      </c>
      <c r="N3" s="153" t="s">
        <v>58</v>
      </c>
      <c r="O3" s="3"/>
      <c r="P3" s="150" t="s">
        <v>67</v>
      </c>
      <c r="Q3" s="150" t="s">
        <v>70</v>
      </c>
      <c r="R3" s="150" t="s">
        <v>68</v>
      </c>
      <c r="S3" s="150" t="s">
        <v>69</v>
      </c>
      <c r="T3" s="2"/>
      <c r="U3" s="149" t="s">
        <v>49</v>
      </c>
      <c r="V3" s="149" t="s">
        <v>50</v>
      </c>
      <c r="W3" s="149" t="s">
        <v>51</v>
      </c>
      <c r="X3" s="149" t="s">
        <v>52</v>
      </c>
      <c r="Y3" s="2"/>
      <c r="Z3" s="149" t="s">
        <v>47</v>
      </c>
      <c r="AA3" s="2"/>
      <c r="AB3" s="148" t="s">
        <v>44</v>
      </c>
      <c r="AC3" s="148" t="s">
        <v>45</v>
      </c>
      <c r="AD3" s="148" t="s">
        <v>46</v>
      </c>
      <c r="AE3" s="2"/>
      <c r="AF3" s="10" t="s">
        <v>42</v>
      </c>
      <c r="AG3" s="2"/>
    </row>
    <row r="4" spans="1:35" x14ac:dyDescent="0.2">
      <c r="A4" s="120">
        <v>7</v>
      </c>
      <c r="B4" s="35">
        <v>10211040000</v>
      </c>
      <c r="C4" s="36"/>
      <c r="D4" s="37" t="s">
        <v>13</v>
      </c>
      <c r="E4" s="144" t="s">
        <v>86</v>
      </c>
      <c r="F4" s="38" t="s">
        <v>89</v>
      </c>
      <c r="G4" s="39">
        <v>100</v>
      </c>
      <c r="H4" s="40" t="s">
        <v>87</v>
      </c>
      <c r="I4" s="41">
        <v>2.3599999999999999E-2</v>
      </c>
      <c r="J4" s="107">
        <v>0.62</v>
      </c>
      <c r="K4" s="19"/>
      <c r="L4" s="134">
        <v>250</v>
      </c>
      <c r="M4" s="128">
        <f t="shared" ref="M4:M14" si="0">J4*L4</f>
        <v>155</v>
      </c>
      <c r="N4" s="129">
        <v>6.35</v>
      </c>
      <c r="O4" s="19"/>
      <c r="P4" s="46">
        <v>9000</v>
      </c>
      <c r="Q4" s="135">
        <f t="shared" ref="Q4:Q14" si="1">J4*P4</f>
        <v>5580</v>
      </c>
      <c r="R4" s="129">
        <f t="shared" ref="R4:R14" si="2">N4*AB4+AD4</f>
        <v>248.6</v>
      </c>
      <c r="S4" s="130">
        <v>2.1800000000000002</v>
      </c>
      <c r="T4" s="26"/>
      <c r="U4" s="49">
        <v>18</v>
      </c>
      <c r="V4" s="49">
        <v>8</v>
      </c>
      <c r="W4" s="49">
        <v>22.5</v>
      </c>
      <c r="X4" s="131">
        <f t="shared" ref="X4:X14" si="3">_xlfn.FLOOR.MATH((U4*V4*W4)/1000,0.05,0)</f>
        <v>3.2</v>
      </c>
      <c r="Y4" s="26"/>
      <c r="Z4" s="51"/>
      <c r="AA4" s="26"/>
      <c r="AB4" s="60">
        <f t="shared" ref="AB4:AB14" si="4">P4/L4</f>
        <v>36</v>
      </c>
      <c r="AC4" s="54">
        <v>15</v>
      </c>
      <c r="AD4" s="55">
        <v>20</v>
      </c>
      <c r="AE4" s="26"/>
      <c r="AF4" s="56">
        <v>5901508812339</v>
      </c>
      <c r="AG4" s="26"/>
    </row>
    <row r="5" spans="1:35" x14ac:dyDescent="0.2">
      <c r="A5" s="120">
        <v>7</v>
      </c>
      <c r="B5" s="113" t="s">
        <v>97</v>
      </c>
      <c r="C5" s="114" t="s">
        <v>91</v>
      </c>
      <c r="D5" s="90" t="s">
        <v>98</v>
      </c>
      <c r="E5" s="126" t="s">
        <v>86</v>
      </c>
      <c r="F5" s="91" t="s">
        <v>89</v>
      </c>
      <c r="G5" s="92">
        <v>70</v>
      </c>
      <c r="H5" s="93" t="s">
        <v>87</v>
      </c>
      <c r="I5" s="127">
        <v>2.5399999999999999E-2</v>
      </c>
      <c r="J5" s="125">
        <v>0.25</v>
      </c>
      <c r="K5" s="77"/>
      <c r="L5" s="95">
        <v>250</v>
      </c>
      <c r="M5" s="94">
        <f t="shared" si="0"/>
        <v>62.5</v>
      </c>
      <c r="N5" s="96">
        <v>7.28</v>
      </c>
      <c r="O5" s="77"/>
      <c r="P5" s="97">
        <v>6000</v>
      </c>
      <c r="Q5" s="98">
        <f t="shared" si="1"/>
        <v>1500</v>
      </c>
      <c r="R5" s="129">
        <f t="shared" si="2"/>
        <v>194.72</v>
      </c>
      <c r="S5" s="136">
        <v>1.81</v>
      </c>
      <c r="T5" s="83"/>
      <c r="U5" s="100">
        <v>22</v>
      </c>
      <c r="V5" s="100">
        <v>10</v>
      </c>
      <c r="W5" s="100">
        <v>28</v>
      </c>
      <c r="X5" s="50">
        <f t="shared" si="3"/>
        <v>6.15</v>
      </c>
      <c r="Y5" s="83"/>
      <c r="Z5" s="102"/>
      <c r="AA5" s="83"/>
      <c r="AB5" s="60">
        <f t="shared" si="4"/>
        <v>24</v>
      </c>
      <c r="AC5" s="104">
        <v>15</v>
      </c>
      <c r="AD5" s="105">
        <v>20</v>
      </c>
      <c r="AE5" s="26"/>
      <c r="AF5" s="56"/>
      <c r="AG5" s="26"/>
      <c r="AH5" s="172"/>
      <c r="AI5" s="173"/>
    </row>
    <row r="6" spans="1:35" x14ac:dyDescent="0.2">
      <c r="A6" s="120">
        <v>7</v>
      </c>
      <c r="B6" s="12">
        <v>10411040000</v>
      </c>
      <c r="C6" s="13"/>
      <c r="D6" s="14" t="s">
        <v>12</v>
      </c>
      <c r="E6" s="144" t="s">
        <v>86</v>
      </c>
      <c r="F6" s="11" t="s">
        <v>89</v>
      </c>
      <c r="G6" s="15">
        <v>100</v>
      </c>
      <c r="H6" s="16" t="s">
        <v>87</v>
      </c>
      <c r="I6" s="17">
        <v>4.0300000000000002E-2</v>
      </c>
      <c r="J6" s="18">
        <v>0.79</v>
      </c>
      <c r="K6" s="132"/>
      <c r="L6" s="57">
        <v>250</v>
      </c>
      <c r="M6" s="21">
        <f t="shared" si="0"/>
        <v>197.5</v>
      </c>
      <c r="N6" s="22">
        <v>10.4</v>
      </c>
      <c r="O6" s="132"/>
      <c r="P6" s="23">
        <v>7500</v>
      </c>
      <c r="Q6" s="58">
        <f t="shared" si="1"/>
        <v>5925</v>
      </c>
      <c r="R6" s="22">
        <f t="shared" si="2"/>
        <v>332</v>
      </c>
      <c r="S6" s="25">
        <v>2.1</v>
      </c>
      <c r="T6" s="133"/>
      <c r="U6" s="27">
        <v>24</v>
      </c>
      <c r="V6" s="27">
        <v>10</v>
      </c>
      <c r="W6" s="27">
        <v>32</v>
      </c>
      <c r="X6" s="28">
        <f t="shared" si="3"/>
        <v>7.65</v>
      </c>
      <c r="Y6" s="133"/>
      <c r="Z6" s="29"/>
      <c r="AA6" s="133"/>
      <c r="AB6" s="59">
        <f t="shared" si="4"/>
        <v>30</v>
      </c>
      <c r="AC6" s="31">
        <v>15</v>
      </c>
      <c r="AD6" s="32">
        <v>20</v>
      </c>
      <c r="AE6" s="133"/>
      <c r="AF6" s="33">
        <v>5901508810021</v>
      </c>
      <c r="AG6" s="133"/>
    </row>
    <row r="7" spans="1:35" x14ac:dyDescent="0.2">
      <c r="A7" s="120">
        <v>7</v>
      </c>
      <c r="B7" s="113" t="s">
        <v>40</v>
      </c>
      <c r="C7" s="114" t="s">
        <v>91</v>
      </c>
      <c r="D7" s="90" t="s">
        <v>12</v>
      </c>
      <c r="E7" s="126" t="s">
        <v>86</v>
      </c>
      <c r="F7" s="91" t="s">
        <v>89</v>
      </c>
      <c r="G7" s="92">
        <v>90</v>
      </c>
      <c r="H7" s="93" t="s">
        <v>87</v>
      </c>
      <c r="I7" s="127">
        <v>3.6270000000000004E-2</v>
      </c>
      <c r="J7" s="125">
        <v>0.35</v>
      </c>
      <c r="K7" s="77"/>
      <c r="L7" s="95">
        <v>250</v>
      </c>
      <c r="M7" s="94">
        <f t="shared" si="0"/>
        <v>87.5</v>
      </c>
      <c r="N7" s="96">
        <v>9.65</v>
      </c>
      <c r="O7" s="77"/>
      <c r="P7" s="97">
        <v>11250</v>
      </c>
      <c r="Q7" s="98">
        <f t="shared" si="1"/>
        <v>3937.4999999999995</v>
      </c>
      <c r="R7" s="129">
        <f t="shared" si="2"/>
        <v>454.25</v>
      </c>
      <c r="S7" s="136">
        <v>2.19</v>
      </c>
      <c r="T7" s="83"/>
      <c r="U7" s="100">
        <v>24</v>
      </c>
      <c r="V7" s="100">
        <v>10</v>
      </c>
      <c r="W7" s="100">
        <v>32</v>
      </c>
      <c r="X7" s="50">
        <f t="shared" si="3"/>
        <v>7.65</v>
      </c>
      <c r="Y7" s="83"/>
      <c r="Z7" s="102"/>
      <c r="AA7" s="83"/>
      <c r="AB7" s="60">
        <f t="shared" si="4"/>
        <v>45</v>
      </c>
      <c r="AC7" s="104">
        <v>15</v>
      </c>
      <c r="AD7" s="105">
        <v>20</v>
      </c>
      <c r="AE7" s="26"/>
      <c r="AF7" s="56"/>
      <c r="AG7" s="26"/>
    </row>
    <row r="8" spans="1:35" x14ac:dyDescent="0.2">
      <c r="A8" s="120">
        <v>7</v>
      </c>
      <c r="B8" s="12">
        <v>10811040000</v>
      </c>
      <c r="C8" s="13"/>
      <c r="D8" s="14" t="s">
        <v>14</v>
      </c>
      <c r="E8" s="144" t="s">
        <v>86</v>
      </c>
      <c r="F8" s="11" t="s">
        <v>89</v>
      </c>
      <c r="G8" s="15">
        <v>100</v>
      </c>
      <c r="H8" s="16" t="s">
        <v>87</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0">
        <v>7</v>
      </c>
      <c r="B9" s="35">
        <v>11011040000</v>
      </c>
      <c r="C9" s="36"/>
      <c r="D9" s="37" t="s">
        <v>15</v>
      </c>
      <c r="E9" s="144" t="s">
        <v>86</v>
      </c>
      <c r="F9" s="38" t="s">
        <v>89</v>
      </c>
      <c r="G9" s="39">
        <v>100</v>
      </c>
      <c r="H9" s="40" t="s">
        <v>87</v>
      </c>
      <c r="I9" s="41">
        <v>6.3500000000000001E-2</v>
      </c>
      <c r="J9" s="42">
        <v>1.27</v>
      </c>
      <c r="K9" s="19"/>
      <c r="L9" s="43">
        <v>100</v>
      </c>
      <c r="M9" s="44">
        <f t="shared" si="0"/>
        <v>127</v>
      </c>
      <c r="N9" s="45">
        <v>6.8</v>
      </c>
      <c r="O9" s="19"/>
      <c r="P9" s="46">
        <v>4200</v>
      </c>
      <c r="Q9" s="47">
        <f t="shared" si="1"/>
        <v>5334</v>
      </c>
      <c r="R9" s="45">
        <f t="shared" si="2"/>
        <v>305.59999999999997</v>
      </c>
      <c r="S9" s="48">
        <v>2.08</v>
      </c>
      <c r="T9" s="26"/>
      <c r="U9" s="49">
        <v>30.5</v>
      </c>
      <c r="V9" s="49">
        <v>17</v>
      </c>
      <c r="W9" s="49">
        <v>42.5</v>
      </c>
      <c r="X9" s="50">
        <f t="shared" si="3"/>
        <v>22</v>
      </c>
      <c r="Y9" s="26"/>
      <c r="Z9" s="51"/>
      <c r="AA9" s="26"/>
      <c r="AB9" s="53">
        <f t="shared" si="4"/>
        <v>42</v>
      </c>
      <c r="AC9" s="54">
        <v>15</v>
      </c>
      <c r="AD9" s="55">
        <v>20</v>
      </c>
      <c r="AE9" s="26"/>
      <c r="AF9" s="60">
        <v>5901508810083</v>
      </c>
      <c r="AG9" s="26"/>
    </row>
    <row r="10" spans="1:35" x14ac:dyDescent="0.2">
      <c r="A10" s="120">
        <v>7</v>
      </c>
      <c r="B10" s="12">
        <v>11811040000</v>
      </c>
      <c r="C10" s="13"/>
      <c r="D10" s="14" t="s">
        <v>18</v>
      </c>
      <c r="E10" s="144" t="s">
        <v>86</v>
      </c>
      <c r="F10" s="11" t="s">
        <v>89</v>
      </c>
      <c r="G10" s="15">
        <v>100</v>
      </c>
      <c r="H10" s="16" t="s">
        <v>87</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x14ac:dyDescent="0.2">
      <c r="A11" s="120">
        <v>7</v>
      </c>
      <c r="B11" s="35">
        <v>12411040000</v>
      </c>
      <c r="C11" s="36"/>
      <c r="D11" s="37" t="s">
        <v>11</v>
      </c>
      <c r="E11" s="144" t="s">
        <v>86</v>
      </c>
      <c r="F11" s="38" t="s">
        <v>89</v>
      </c>
      <c r="G11" s="39">
        <v>100</v>
      </c>
      <c r="H11" s="40" t="s">
        <v>87</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0">
        <v>7</v>
      </c>
      <c r="B12" s="12">
        <v>32011040000</v>
      </c>
      <c r="C12" s="13"/>
      <c r="D12" s="14" t="s">
        <v>19</v>
      </c>
      <c r="E12" s="144" t="s">
        <v>86</v>
      </c>
      <c r="F12" s="11" t="s">
        <v>89</v>
      </c>
      <c r="G12" s="15">
        <v>100</v>
      </c>
      <c r="H12" s="16" t="s">
        <v>87</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0">
        <v>7</v>
      </c>
      <c r="B13" s="35">
        <v>11211040000</v>
      </c>
      <c r="C13" s="36"/>
      <c r="D13" s="37" t="s">
        <v>16</v>
      </c>
      <c r="E13" s="144" t="s">
        <v>86</v>
      </c>
      <c r="F13" s="38" t="s">
        <v>89</v>
      </c>
      <c r="G13" s="39">
        <v>100</v>
      </c>
      <c r="H13" s="40" t="s">
        <v>87</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x14ac:dyDescent="0.2">
      <c r="A14" s="120">
        <v>7</v>
      </c>
      <c r="B14" s="12">
        <v>11411040000</v>
      </c>
      <c r="C14" s="13"/>
      <c r="D14" s="14" t="s">
        <v>17</v>
      </c>
      <c r="E14" s="144" t="s">
        <v>86</v>
      </c>
      <c r="F14" s="11" t="s">
        <v>89</v>
      </c>
      <c r="G14" s="15">
        <v>100</v>
      </c>
      <c r="H14" s="16" t="s">
        <v>87</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2">
      <c r="A15" s="121"/>
      <c r="B15" s="65"/>
      <c r="I15" s="67"/>
    </row>
    <row r="16" spans="1:35" x14ac:dyDescent="0.2">
      <c r="A16" s="122" t="s">
        <v>9</v>
      </c>
      <c r="B16" s="12">
        <v>10232030000</v>
      </c>
      <c r="C16" s="13"/>
      <c r="D16" s="14" t="s">
        <v>13</v>
      </c>
      <c r="E16" s="106" t="s">
        <v>83</v>
      </c>
      <c r="F16" s="11" t="s">
        <v>90</v>
      </c>
      <c r="G16" s="15">
        <v>90</v>
      </c>
      <c r="H16" s="16" t="s">
        <v>88</v>
      </c>
      <c r="I16" s="17">
        <v>2.1700000000000001E-2</v>
      </c>
      <c r="J16" s="18">
        <v>0.54</v>
      </c>
      <c r="K16" s="19"/>
      <c r="L16" s="20">
        <v>250</v>
      </c>
      <c r="M16" s="21">
        <f t="shared" ref="M16:M24" si="5">J16*L16</f>
        <v>135</v>
      </c>
      <c r="N16" s="22">
        <v>5.85</v>
      </c>
      <c r="O16" s="19"/>
      <c r="P16" s="23">
        <v>9000</v>
      </c>
      <c r="Q16" s="24">
        <f t="shared" ref="Q16:Q24" si="6">J16*P16</f>
        <v>4860</v>
      </c>
      <c r="R16" s="22">
        <f t="shared" ref="R16:R24" si="7">N16*AB16+AD16</f>
        <v>230.6</v>
      </c>
      <c r="S16" s="25">
        <v>2.1800000000000002</v>
      </c>
      <c r="T16" s="26"/>
      <c r="U16" s="27">
        <v>18</v>
      </c>
      <c r="V16" s="27">
        <v>8</v>
      </c>
      <c r="W16" s="27">
        <v>22.5</v>
      </c>
      <c r="X16" s="28">
        <f t="shared" ref="X16:X24" si="8">_xlfn.FLOOR.MATH((U16*V16*W16)/1000,0.05,0)</f>
        <v>3.2</v>
      </c>
      <c r="Y16" s="26"/>
      <c r="Z16" s="29"/>
      <c r="AA16" s="26"/>
      <c r="AB16" s="30">
        <f t="shared" ref="AB16:AB24" si="9">P16/L16</f>
        <v>36</v>
      </c>
      <c r="AC16" s="31">
        <v>15</v>
      </c>
      <c r="AD16" s="32">
        <v>20</v>
      </c>
      <c r="AE16" s="26"/>
      <c r="AF16" s="30">
        <v>5901508812414</v>
      </c>
      <c r="AG16" s="26"/>
    </row>
    <row r="17" spans="1:35" x14ac:dyDescent="0.2">
      <c r="A17" s="122" t="s">
        <v>9</v>
      </c>
      <c r="B17" s="35">
        <v>10432030000</v>
      </c>
      <c r="C17" s="36"/>
      <c r="D17" s="37" t="s">
        <v>12</v>
      </c>
      <c r="E17" s="106" t="s">
        <v>83</v>
      </c>
      <c r="F17" s="38" t="s">
        <v>90</v>
      </c>
      <c r="G17" s="39">
        <v>90</v>
      </c>
      <c r="H17" s="40" t="s">
        <v>88</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2" t="s">
        <v>9</v>
      </c>
      <c r="B18" s="12">
        <v>10832030000</v>
      </c>
      <c r="C18" s="13"/>
      <c r="D18" s="14" t="s">
        <v>14</v>
      </c>
      <c r="E18" s="106" t="s">
        <v>83</v>
      </c>
      <c r="F18" s="11" t="s">
        <v>90</v>
      </c>
      <c r="G18" s="15">
        <v>90</v>
      </c>
      <c r="H18" s="16" t="s">
        <v>88</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2" t="s">
        <v>9</v>
      </c>
      <c r="B19" s="35">
        <v>11032030000</v>
      </c>
      <c r="C19" s="36"/>
      <c r="D19" s="37" t="s">
        <v>15</v>
      </c>
      <c r="E19" s="106" t="s">
        <v>83</v>
      </c>
      <c r="F19" s="38" t="s">
        <v>90</v>
      </c>
      <c r="G19" s="39">
        <v>90</v>
      </c>
      <c r="H19" s="40" t="s">
        <v>88</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x14ac:dyDescent="0.2">
      <c r="A20" s="122" t="s">
        <v>9</v>
      </c>
      <c r="B20" s="35">
        <v>11832030000</v>
      </c>
      <c r="C20" s="36"/>
      <c r="D20" s="37" t="s">
        <v>18</v>
      </c>
      <c r="E20" s="106" t="s">
        <v>83</v>
      </c>
      <c r="F20" s="38" t="s">
        <v>90</v>
      </c>
      <c r="G20" s="39">
        <v>90</v>
      </c>
      <c r="H20" s="40" t="s">
        <v>88</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5" x14ac:dyDescent="0.2">
      <c r="A21" s="122" t="s">
        <v>9</v>
      </c>
      <c r="B21" s="12">
        <v>12432030000</v>
      </c>
      <c r="C21" s="13"/>
      <c r="D21" s="14" t="s">
        <v>11</v>
      </c>
      <c r="E21" s="106" t="s">
        <v>83</v>
      </c>
      <c r="F21" s="11" t="s">
        <v>90</v>
      </c>
      <c r="G21" s="15">
        <v>90</v>
      </c>
      <c r="H21" s="16" t="s">
        <v>88</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2" t="s">
        <v>9</v>
      </c>
      <c r="B22" s="35">
        <v>32032030000</v>
      </c>
      <c r="C22" s="36"/>
      <c r="D22" s="37" t="s">
        <v>19</v>
      </c>
      <c r="E22" s="106" t="s">
        <v>83</v>
      </c>
      <c r="F22" s="38" t="s">
        <v>90</v>
      </c>
      <c r="G22" s="39">
        <v>90</v>
      </c>
      <c r="H22" s="40" t="s">
        <v>88</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5" x14ac:dyDescent="0.2">
      <c r="A23" s="122" t="s">
        <v>9</v>
      </c>
      <c r="B23" s="12">
        <v>11232030000</v>
      </c>
      <c r="C23" s="13"/>
      <c r="D23" s="14" t="s">
        <v>16</v>
      </c>
      <c r="E23" s="106" t="s">
        <v>83</v>
      </c>
      <c r="F23" s="11" t="s">
        <v>90</v>
      </c>
      <c r="G23" s="15">
        <v>90</v>
      </c>
      <c r="H23" s="16" t="s">
        <v>88</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2" t="s">
        <v>9</v>
      </c>
      <c r="B24" s="35">
        <v>11432030000</v>
      </c>
      <c r="C24" s="36"/>
      <c r="D24" s="37" t="s">
        <v>17</v>
      </c>
      <c r="E24" s="106" t="s">
        <v>83</v>
      </c>
      <c r="F24" s="38" t="s">
        <v>90</v>
      </c>
      <c r="G24" s="39">
        <v>90</v>
      </c>
      <c r="H24" s="40" t="s">
        <v>88</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3"/>
      <c r="B25" s="108"/>
      <c r="C25" s="109"/>
      <c r="E25" s="110"/>
      <c r="I25" s="111"/>
      <c r="J25" s="112"/>
      <c r="M25" s="112"/>
    </row>
    <row r="26" spans="1:35" x14ac:dyDescent="0.2">
      <c r="A26" s="122" t="s">
        <v>22</v>
      </c>
      <c r="B26" s="174" t="s">
        <v>99</v>
      </c>
      <c r="C26" s="36"/>
      <c r="D26" s="37" t="s">
        <v>32</v>
      </c>
      <c r="E26" s="175" t="s">
        <v>84</v>
      </c>
      <c r="F26" s="38" t="s">
        <v>89</v>
      </c>
      <c r="G26" s="39">
        <v>70</v>
      </c>
      <c r="H26" s="40" t="s">
        <v>87</v>
      </c>
      <c r="I26" s="41">
        <v>1.9699999999999999E-2</v>
      </c>
      <c r="J26" s="107">
        <v>0.38</v>
      </c>
      <c r="K26" s="19"/>
      <c r="L26" s="134">
        <v>250</v>
      </c>
      <c r="M26" s="128">
        <f>J26*L26</f>
        <v>95</v>
      </c>
      <c r="N26" s="129">
        <v>5.35</v>
      </c>
      <c r="O26" s="19"/>
      <c r="P26" s="46">
        <v>21000</v>
      </c>
      <c r="Q26" s="171">
        <f t="shared" ref="Q26" si="10">J26*P26</f>
        <v>7980</v>
      </c>
      <c r="R26" s="129">
        <f t="shared" ref="R26" si="11">N26*AB26+AD26</f>
        <v>469.4</v>
      </c>
      <c r="S26" s="130">
        <v>2.04</v>
      </c>
      <c r="T26" s="26"/>
      <c r="U26" s="49">
        <v>18</v>
      </c>
      <c r="V26" s="49">
        <v>8</v>
      </c>
      <c r="W26" s="49">
        <v>23.5</v>
      </c>
      <c r="X26" s="131">
        <f t="shared" ref="X26" si="12">_xlfn.FLOOR.MATH((U26*V26*W26)/1000,0.05,0)</f>
        <v>3.35</v>
      </c>
      <c r="Y26" s="26"/>
      <c r="Z26" s="51"/>
      <c r="AA26" s="26"/>
      <c r="AB26" s="53">
        <f t="shared" ref="AB26" si="13">P26/L26</f>
        <v>84</v>
      </c>
      <c r="AC26" s="54">
        <v>15</v>
      </c>
      <c r="AD26" s="55">
        <v>20</v>
      </c>
      <c r="AE26" s="26"/>
      <c r="AF26" s="60"/>
      <c r="AG26" s="26"/>
      <c r="AH26" s="176"/>
      <c r="AI26" s="177"/>
    </row>
    <row r="27" spans="1:35" s="143" customFormat="1" x14ac:dyDescent="0.2">
      <c r="A27" s="140" t="s">
        <v>22</v>
      </c>
      <c r="B27" s="145" t="s">
        <v>8</v>
      </c>
      <c r="C27" s="146" t="s">
        <v>91</v>
      </c>
      <c r="D27" s="90" t="s">
        <v>24</v>
      </c>
      <c r="E27" s="126" t="s">
        <v>84</v>
      </c>
      <c r="F27" s="91" t="s">
        <v>89</v>
      </c>
      <c r="G27" s="92">
        <v>70</v>
      </c>
      <c r="H27" s="93" t="s">
        <v>87</v>
      </c>
      <c r="I27" s="127">
        <v>3.5400000000000001E-2</v>
      </c>
      <c r="J27" s="125">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7">
        <v>5901508813954</v>
      </c>
      <c r="AG27" s="83"/>
    </row>
    <row r="28" spans="1:35" s="143" customFormat="1" x14ac:dyDescent="0.2">
      <c r="A28" s="140" t="s">
        <v>22</v>
      </c>
      <c r="B28" s="141" t="s">
        <v>7</v>
      </c>
      <c r="C28" s="142" t="s">
        <v>91</v>
      </c>
      <c r="D28" s="72" t="s">
        <v>25</v>
      </c>
      <c r="E28" s="126" t="s">
        <v>84</v>
      </c>
      <c r="F28" s="73" t="s">
        <v>89</v>
      </c>
      <c r="G28" s="74">
        <v>70</v>
      </c>
      <c r="H28" s="71" t="s">
        <v>87</v>
      </c>
      <c r="I28" s="75">
        <v>4.0500000000000001E-2</v>
      </c>
      <c r="J28" s="178">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143" customFormat="1" x14ac:dyDescent="0.2">
      <c r="A29" s="140" t="s">
        <v>22</v>
      </c>
      <c r="B29" s="145" t="s">
        <v>6</v>
      </c>
      <c r="C29" s="146" t="s">
        <v>91</v>
      </c>
      <c r="D29" s="90" t="s">
        <v>26</v>
      </c>
      <c r="E29" s="126" t="s">
        <v>84</v>
      </c>
      <c r="F29" s="91" t="s">
        <v>89</v>
      </c>
      <c r="G29" s="92">
        <v>70</v>
      </c>
      <c r="H29" s="93" t="s">
        <v>87</v>
      </c>
      <c r="I29" s="127">
        <v>3.9199999999999999E-2</v>
      </c>
      <c r="J29" s="125">
        <v>0.39</v>
      </c>
      <c r="K29" s="77"/>
      <c r="L29" s="95">
        <v>100</v>
      </c>
      <c r="M29" s="94">
        <f t="shared" si="14"/>
        <v>39</v>
      </c>
      <c r="N29" s="96">
        <v>4.25</v>
      </c>
      <c r="O29" s="77"/>
      <c r="P29" s="97">
        <v>6000</v>
      </c>
      <c r="Q29" s="98">
        <f t="shared" si="15"/>
        <v>2340</v>
      </c>
      <c r="R29" s="96">
        <f>N29*AB29+AD29</f>
        <v>275</v>
      </c>
      <c r="S29" s="99">
        <v>1.81</v>
      </c>
      <c r="T29" s="83"/>
      <c r="U29" s="100">
        <v>32</v>
      </c>
      <c r="V29" s="100">
        <v>20</v>
      </c>
      <c r="W29" s="100">
        <v>32</v>
      </c>
      <c r="X29" s="101">
        <f t="shared" si="16"/>
        <v>20.450000000000003</v>
      </c>
      <c r="Y29" s="83"/>
      <c r="Z29" s="102"/>
      <c r="AA29" s="83"/>
      <c r="AB29" s="103">
        <f>P29/L29</f>
        <v>60</v>
      </c>
      <c r="AC29" s="104">
        <v>15</v>
      </c>
      <c r="AD29" s="105">
        <v>20</v>
      </c>
      <c r="AE29" s="83"/>
      <c r="AF29" s="147">
        <v>5901508814012</v>
      </c>
      <c r="AG29" s="83"/>
    </row>
    <row r="30" spans="1:35" x14ac:dyDescent="0.2">
      <c r="A30" s="122" t="s">
        <v>22</v>
      </c>
      <c r="B30" s="12" t="s">
        <v>35</v>
      </c>
      <c r="C30" s="13"/>
      <c r="D30" s="14" t="s">
        <v>31</v>
      </c>
      <c r="E30" s="144" t="s">
        <v>84</v>
      </c>
      <c r="F30" s="11" t="s">
        <v>89</v>
      </c>
      <c r="G30" s="15">
        <v>70</v>
      </c>
      <c r="H30" s="16" t="s">
        <v>87</v>
      </c>
      <c r="I30" s="17">
        <v>3.9199999999999999E-2</v>
      </c>
      <c r="J30" s="18">
        <v>0.5</v>
      </c>
      <c r="K30" s="19"/>
      <c r="L30" s="20">
        <v>250</v>
      </c>
      <c r="M30" s="21">
        <f t="shared" ref="M30" si="17">J30*L30</f>
        <v>125</v>
      </c>
      <c r="N30" s="22">
        <v>9.7200000000000006</v>
      </c>
      <c r="O30" s="19"/>
      <c r="P30" s="23">
        <v>9000</v>
      </c>
      <c r="Q30" s="24">
        <f t="shared" ref="Q30" si="18">J30*P30</f>
        <v>4500</v>
      </c>
      <c r="R30" s="22">
        <f>N30*AB30+AD30</f>
        <v>369.92</v>
      </c>
      <c r="S30" s="25">
        <v>2.12</v>
      </c>
      <c r="T30" s="26"/>
      <c r="U30" s="27">
        <v>32</v>
      </c>
      <c r="V30" s="27">
        <v>22</v>
      </c>
      <c r="W30" s="27">
        <v>25</v>
      </c>
      <c r="X30" s="28">
        <f t="shared" si="16"/>
        <v>17.600000000000001</v>
      </c>
      <c r="Y30" s="26"/>
      <c r="Z30" s="29"/>
      <c r="AA30" s="26"/>
      <c r="AB30" s="30">
        <f>P30/L30</f>
        <v>36</v>
      </c>
      <c r="AC30" s="31">
        <v>15</v>
      </c>
      <c r="AD30" s="32">
        <v>20</v>
      </c>
      <c r="AE30" s="26"/>
      <c r="AF30" s="30">
        <v>5901508814012</v>
      </c>
      <c r="AG30" s="26"/>
    </row>
    <row r="31" spans="1:35" s="143" customFormat="1" x14ac:dyDescent="0.2">
      <c r="A31" s="140" t="s">
        <v>22</v>
      </c>
      <c r="B31" s="145" t="s">
        <v>20</v>
      </c>
      <c r="C31" s="146" t="s">
        <v>91</v>
      </c>
      <c r="D31" s="90" t="s">
        <v>27</v>
      </c>
      <c r="E31" s="126" t="s">
        <v>84</v>
      </c>
      <c r="F31" s="91" t="s">
        <v>89</v>
      </c>
      <c r="G31" s="92">
        <v>70</v>
      </c>
      <c r="H31" s="93" t="s">
        <v>87</v>
      </c>
      <c r="I31" s="127"/>
      <c r="J31" s="125">
        <v>0.49</v>
      </c>
      <c r="K31" s="77"/>
      <c r="L31" s="95">
        <v>250</v>
      </c>
      <c r="M31" s="94">
        <f t="shared" si="14"/>
        <v>122.5</v>
      </c>
      <c r="N31" s="96"/>
      <c r="O31" s="77"/>
      <c r="P31" s="97">
        <v>7000</v>
      </c>
      <c r="Q31" s="98">
        <f t="shared" si="15"/>
        <v>3430</v>
      </c>
      <c r="R31" s="96"/>
      <c r="S31" s="99">
        <v>2.09</v>
      </c>
      <c r="T31" s="83"/>
      <c r="U31" s="100">
        <v>32</v>
      </c>
      <c r="V31" s="100">
        <v>22</v>
      </c>
      <c r="W31" s="100">
        <v>37</v>
      </c>
      <c r="X31" s="101">
        <f t="shared" si="16"/>
        <v>26</v>
      </c>
      <c r="Y31" s="83"/>
      <c r="Z31" s="102"/>
      <c r="AA31" s="83"/>
      <c r="AB31" s="103">
        <f>P31/L31</f>
        <v>28</v>
      </c>
      <c r="AC31" s="104">
        <v>15</v>
      </c>
      <c r="AD31" s="105">
        <v>20</v>
      </c>
      <c r="AE31" s="83"/>
      <c r="AF31" s="147"/>
      <c r="AG31" s="83"/>
    </row>
    <row r="32" spans="1:35" s="70" customFormat="1" ht="5.85" customHeight="1" x14ac:dyDescent="0.2">
      <c r="A32" s="121"/>
      <c r="B32" s="115"/>
      <c r="C32" s="109"/>
      <c r="E32" s="110"/>
      <c r="I32" s="111"/>
      <c r="J32" s="112"/>
      <c r="M32" s="112"/>
    </row>
    <row r="33" spans="1:33" x14ac:dyDescent="0.2">
      <c r="A33" s="122" t="s">
        <v>28</v>
      </c>
      <c r="B33" s="12" t="s">
        <v>5</v>
      </c>
      <c r="C33" s="13"/>
      <c r="D33" s="14" t="s">
        <v>32</v>
      </c>
      <c r="E33" s="106" t="s">
        <v>85</v>
      </c>
      <c r="F33" s="11" t="s">
        <v>90</v>
      </c>
      <c r="G33" s="15">
        <v>70</v>
      </c>
      <c r="H33" s="16" t="s">
        <v>88</v>
      </c>
      <c r="I33" s="17">
        <v>1.9699999999999999E-2</v>
      </c>
      <c r="J33" s="18">
        <v>0.36</v>
      </c>
      <c r="K33" s="19"/>
      <c r="L33" s="20">
        <v>250</v>
      </c>
      <c r="M33" s="21">
        <f t="shared" ref="M33:M41" si="19">J33*L33</f>
        <v>90</v>
      </c>
      <c r="N33" s="22">
        <v>5.35</v>
      </c>
      <c r="O33" s="19"/>
      <c r="P33" s="23">
        <v>21000</v>
      </c>
      <c r="Q33" s="24">
        <f t="shared" ref="Q33:Q41" si="20">J33*P33</f>
        <v>7560</v>
      </c>
      <c r="R33" s="22">
        <f>N33*AB33+AD33</f>
        <v>469.4</v>
      </c>
      <c r="S33" s="25">
        <v>2.04</v>
      </c>
      <c r="T33" s="26"/>
      <c r="U33" s="27">
        <v>18</v>
      </c>
      <c r="V33" s="27">
        <v>8</v>
      </c>
      <c r="W33" s="27">
        <v>23.5</v>
      </c>
      <c r="X33" s="28">
        <f t="shared" ref="X33:X41" si="21">_xlfn.FLOOR.MATH((U33*V33*W33)/1000,0.05,0)</f>
        <v>3.35</v>
      </c>
      <c r="Y33" s="26"/>
      <c r="Z33" s="29"/>
      <c r="AA33" s="26"/>
      <c r="AB33" s="30">
        <f>P33/L33</f>
        <v>84</v>
      </c>
      <c r="AC33" s="31">
        <v>15</v>
      </c>
      <c r="AD33" s="32">
        <v>20</v>
      </c>
      <c r="AE33" s="26"/>
      <c r="AF33" s="30"/>
      <c r="AG33" s="26"/>
    </row>
    <row r="34" spans="1:33" x14ac:dyDescent="0.2">
      <c r="A34" s="122" t="s">
        <v>28</v>
      </c>
      <c r="B34" s="35" t="s">
        <v>21</v>
      </c>
      <c r="C34" s="36"/>
      <c r="D34" s="37" t="s">
        <v>23</v>
      </c>
      <c r="E34" s="106" t="s">
        <v>85</v>
      </c>
      <c r="F34" s="38" t="s">
        <v>90</v>
      </c>
      <c r="G34" s="39">
        <v>70</v>
      </c>
      <c r="H34" s="40" t="s">
        <v>88</v>
      </c>
      <c r="I34" s="41"/>
      <c r="J34" s="42">
        <v>0.67</v>
      </c>
      <c r="K34" s="19"/>
      <c r="L34" s="43">
        <v>250</v>
      </c>
      <c r="M34" s="44">
        <f t="shared" si="19"/>
        <v>167.5</v>
      </c>
      <c r="N34" s="45">
        <v>8.5</v>
      </c>
      <c r="O34" s="19"/>
      <c r="P34" s="46">
        <v>8000</v>
      </c>
      <c r="Q34" s="47">
        <f t="shared" si="20"/>
        <v>5360</v>
      </c>
      <c r="R34" s="45">
        <f t="shared" ref="R34:R38" si="22">N34*AB34+AD34</f>
        <v>292</v>
      </c>
      <c r="S34" s="48">
        <v>1.77</v>
      </c>
      <c r="T34" s="26"/>
      <c r="U34" s="49">
        <v>26</v>
      </c>
      <c r="V34" s="49">
        <v>14</v>
      </c>
      <c r="W34" s="49">
        <v>32</v>
      </c>
      <c r="X34" s="50">
        <f t="shared" si="21"/>
        <v>11.600000000000001</v>
      </c>
      <c r="Y34" s="26"/>
      <c r="Z34" s="51"/>
      <c r="AA34" s="26"/>
      <c r="AB34" s="53">
        <f>P34/L34</f>
        <v>32</v>
      </c>
      <c r="AC34" s="54">
        <v>15</v>
      </c>
      <c r="AD34" s="55">
        <v>20</v>
      </c>
      <c r="AE34" s="26"/>
      <c r="AF34" s="60">
        <v>5901508814593</v>
      </c>
      <c r="AG34" s="26"/>
    </row>
    <row r="35" spans="1:33" x14ac:dyDescent="0.2">
      <c r="A35" s="122" t="s">
        <v>28</v>
      </c>
      <c r="B35" s="12" t="s">
        <v>4</v>
      </c>
      <c r="C35" s="13"/>
      <c r="D35" s="14" t="s">
        <v>24</v>
      </c>
      <c r="E35" s="106" t="s">
        <v>85</v>
      </c>
      <c r="F35" s="11" t="s">
        <v>90</v>
      </c>
      <c r="G35" s="15">
        <v>80</v>
      </c>
      <c r="H35" s="16" t="s">
        <v>88</v>
      </c>
      <c r="I35" s="17">
        <v>3.7900000000000003E-2</v>
      </c>
      <c r="J35" s="18">
        <v>0.8</v>
      </c>
      <c r="K35" s="19"/>
      <c r="L35" s="20">
        <v>100</v>
      </c>
      <c r="M35" s="21">
        <f t="shared" si="19"/>
        <v>80</v>
      </c>
      <c r="N35" s="22">
        <v>3.95</v>
      </c>
      <c r="O35" s="19"/>
      <c r="P35" s="23">
        <v>5000</v>
      </c>
      <c r="Q35" s="24">
        <f t="shared" si="20"/>
        <v>4000</v>
      </c>
      <c r="R35" s="22">
        <f t="shared" si="22"/>
        <v>217.5</v>
      </c>
      <c r="S35" s="25">
        <v>1.93</v>
      </c>
      <c r="T35" s="26"/>
      <c r="U35" s="27">
        <v>29</v>
      </c>
      <c r="V35" s="27">
        <v>17</v>
      </c>
      <c r="W35" s="27">
        <v>33</v>
      </c>
      <c r="X35" s="28">
        <f t="shared" si="21"/>
        <v>16.25</v>
      </c>
      <c r="Y35" s="26"/>
      <c r="Z35" s="29"/>
      <c r="AA35" s="26"/>
      <c r="AB35" s="30">
        <f>P35/L35</f>
        <v>50</v>
      </c>
      <c r="AC35" s="31">
        <v>15</v>
      </c>
      <c r="AD35" s="32">
        <v>20</v>
      </c>
      <c r="AE35" s="26"/>
      <c r="AF35" s="30">
        <v>5901508814616</v>
      </c>
      <c r="AG35" s="26" t="s">
        <v>3</v>
      </c>
    </row>
    <row r="36" spans="1:33" s="143" customFormat="1" x14ac:dyDescent="0.2">
      <c r="A36" s="140" t="s">
        <v>28</v>
      </c>
      <c r="B36" s="145" t="s">
        <v>30</v>
      </c>
      <c r="C36" s="146" t="s">
        <v>91</v>
      </c>
      <c r="D36" s="90" t="s">
        <v>29</v>
      </c>
      <c r="E36" s="116" t="s">
        <v>85</v>
      </c>
      <c r="F36" s="91" t="s">
        <v>90</v>
      </c>
      <c r="G36" s="92">
        <v>80</v>
      </c>
      <c r="H36" s="93" t="s">
        <v>88</v>
      </c>
      <c r="I36" s="127"/>
      <c r="J36" s="125">
        <v>0.45</v>
      </c>
      <c r="K36" s="77"/>
      <c r="L36" s="95">
        <v>250</v>
      </c>
      <c r="M36" s="94">
        <f t="shared" si="19"/>
        <v>112.5</v>
      </c>
      <c r="N36" s="96">
        <v>10.734999999999999</v>
      </c>
      <c r="O36" s="77"/>
      <c r="P36" s="97">
        <v>6800</v>
      </c>
      <c r="Q36" s="98">
        <f t="shared" si="20"/>
        <v>3060</v>
      </c>
      <c r="R36" s="96">
        <f t="shared" si="22"/>
        <v>311.99199999999996</v>
      </c>
      <c r="S36" s="99">
        <v>1.81</v>
      </c>
      <c r="T36" s="83"/>
      <c r="U36" s="100">
        <v>32</v>
      </c>
      <c r="V36" s="100">
        <v>16</v>
      </c>
      <c r="W36" s="100">
        <v>26</v>
      </c>
      <c r="X36" s="101">
        <f t="shared" si="21"/>
        <v>13.3</v>
      </c>
      <c r="Y36" s="83"/>
      <c r="Z36" s="102"/>
      <c r="AA36" s="83"/>
      <c r="AB36" s="103">
        <f t="shared" ref="AB36:AB41" si="23">P36/L36</f>
        <v>27.2</v>
      </c>
      <c r="AC36" s="104">
        <v>15</v>
      </c>
      <c r="AD36" s="105">
        <v>20</v>
      </c>
      <c r="AE36" s="83"/>
      <c r="AF36" s="147"/>
      <c r="AG36" s="83"/>
    </row>
    <row r="37" spans="1:33" x14ac:dyDescent="0.2">
      <c r="A37" s="122" t="s">
        <v>28</v>
      </c>
      <c r="B37" s="35" t="s">
        <v>2</v>
      </c>
      <c r="C37" s="36"/>
      <c r="D37" s="37" t="s">
        <v>100</v>
      </c>
      <c r="E37" s="106" t="s">
        <v>85</v>
      </c>
      <c r="F37" s="38" t="s">
        <v>90</v>
      </c>
      <c r="G37" s="39">
        <v>70</v>
      </c>
      <c r="H37" s="40" t="s">
        <v>88</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4">_xlfn.FLOOR.MATH((U37*V37*W37)/1000,0.05,0)</f>
        <v>15.75</v>
      </c>
      <c r="Y37" s="26"/>
      <c r="Z37" s="51"/>
      <c r="AA37" s="26"/>
      <c r="AB37" s="53">
        <f>P37/L37</f>
        <v>36</v>
      </c>
      <c r="AC37" s="54">
        <v>15</v>
      </c>
      <c r="AD37" s="55">
        <v>20</v>
      </c>
      <c r="AE37" s="26"/>
      <c r="AF37" s="60">
        <v>5901508814180</v>
      </c>
      <c r="AG37" s="26"/>
    </row>
    <row r="38" spans="1:33" x14ac:dyDescent="0.2">
      <c r="A38" s="122" t="s">
        <v>28</v>
      </c>
      <c r="B38" s="12" t="s">
        <v>37</v>
      </c>
      <c r="C38" s="13"/>
      <c r="D38" s="14" t="s">
        <v>36</v>
      </c>
      <c r="E38" s="106" t="s">
        <v>85</v>
      </c>
      <c r="F38" s="11" t="s">
        <v>90</v>
      </c>
      <c r="G38" s="15">
        <v>70</v>
      </c>
      <c r="H38" s="16" t="s">
        <v>88</v>
      </c>
      <c r="I38" s="17">
        <v>4.0599999999999997E-2</v>
      </c>
      <c r="J38" s="18">
        <v>0.86</v>
      </c>
      <c r="K38" s="19"/>
      <c r="L38" s="20">
        <v>250</v>
      </c>
      <c r="M38" s="21">
        <f>J38*L38</f>
        <v>215</v>
      </c>
      <c r="N38" s="22">
        <v>10.58</v>
      </c>
      <c r="O38" s="19"/>
      <c r="P38" s="23">
        <v>9000</v>
      </c>
      <c r="Q38" s="24">
        <f>J38*P38</f>
        <v>7740</v>
      </c>
      <c r="R38" s="22">
        <f t="shared" si="22"/>
        <v>400.88</v>
      </c>
      <c r="S38" s="25">
        <v>2.15</v>
      </c>
      <c r="T38" s="26"/>
      <c r="U38" s="27">
        <v>32</v>
      </c>
      <c r="V38" s="27">
        <v>16</v>
      </c>
      <c r="W38" s="27">
        <v>42</v>
      </c>
      <c r="X38" s="28">
        <f t="shared" si="24"/>
        <v>21.5</v>
      </c>
      <c r="Y38" s="26"/>
      <c r="Z38" s="29"/>
      <c r="AA38" s="26"/>
      <c r="AB38" s="30">
        <f t="shared" si="23"/>
        <v>36</v>
      </c>
      <c r="AC38" s="31">
        <v>15</v>
      </c>
      <c r="AD38" s="32">
        <v>20</v>
      </c>
      <c r="AE38" s="26"/>
      <c r="AF38" s="30">
        <v>5901508813985</v>
      </c>
      <c r="AG38" s="26"/>
    </row>
    <row r="39" spans="1:33" x14ac:dyDescent="0.2">
      <c r="A39" s="122" t="s">
        <v>28</v>
      </c>
      <c r="B39" s="12" t="s">
        <v>0</v>
      </c>
      <c r="C39" s="13"/>
      <c r="D39" s="14" t="s">
        <v>26</v>
      </c>
      <c r="E39" s="106" t="s">
        <v>85</v>
      </c>
      <c r="F39" s="11" t="s">
        <v>90</v>
      </c>
      <c r="G39" s="15">
        <v>70</v>
      </c>
      <c r="H39" s="16" t="s">
        <v>88</v>
      </c>
      <c r="I39" s="17"/>
      <c r="J39" s="18">
        <v>0.88</v>
      </c>
      <c r="K39" s="19"/>
      <c r="L39" s="20">
        <v>100</v>
      </c>
      <c r="M39" s="21">
        <f>J39*L39</f>
        <v>88</v>
      </c>
      <c r="N39" s="22">
        <v>4.28</v>
      </c>
      <c r="O39" s="19"/>
      <c r="P39" s="23">
        <v>6000</v>
      </c>
      <c r="Q39" s="24">
        <f>J39*P39</f>
        <v>5280</v>
      </c>
      <c r="R39" s="22">
        <f t="shared" ref="R39:R41" si="25">N39*AB39+AD39</f>
        <v>276.8</v>
      </c>
      <c r="S39" s="25">
        <v>2.0499999999999998</v>
      </c>
      <c r="T39" s="26"/>
      <c r="U39" s="27">
        <v>32</v>
      </c>
      <c r="V39" s="27">
        <v>20</v>
      </c>
      <c r="W39" s="27">
        <v>32</v>
      </c>
      <c r="X39" s="28">
        <f t="shared" si="24"/>
        <v>20.450000000000003</v>
      </c>
      <c r="Y39" s="26"/>
      <c r="Z39" s="29"/>
      <c r="AA39" s="26"/>
      <c r="AB39" s="30">
        <f t="shared" si="23"/>
        <v>60</v>
      </c>
      <c r="AC39" s="31">
        <v>15</v>
      </c>
      <c r="AD39" s="32">
        <v>20</v>
      </c>
      <c r="AE39" s="26"/>
      <c r="AF39" s="30">
        <v>5901508814005</v>
      </c>
      <c r="AG39" s="26"/>
    </row>
    <row r="40" spans="1:33" x14ac:dyDescent="0.2">
      <c r="A40" s="122" t="s">
        <v>28</v>
      </c>
      <c r="B40" s="35" t="s">
        <v>1</v>
      </c>
      <c r="C40" s="36"/>
      <c r="D40" s="37" t="s">
        <v>31</v>
      </c>
      <c r="E40" s="106" t="s">
        <v>85</v>
      </c>
      <c r="F40" s="38" t="s">
        <v>90</v>
      </c>
      <c r="G40" s="39">
        <v>70</v>
      </c>
      <c r="H40" s="40" t="s">
        <v>88</v>
      </c>
      <c r="I40" s="41">
        <v>3.5799999999999998E-2</v>
      </c>
      <c r="J40" s="42">
        <v>0.47</v>
      </c>
      <c r="K40" s="19"/>
      <c r="L40" s="43">
        <v>250</v>
      </c>
      <c r="M40" s="44">
        <f t="shared" ref="M40" si="26">J40*L40</f>
        <v>117.5</v>
      </c>
      <c r="N40" s="45">
        <v>9.7200000000000006</v>
      </c>
      <c r="O40" s="19"/>
      <c r="P40" s="46">
        <v>12000</v>
      </c>
      <c r="Q40" s="47">
        <f t="shared" ref="Q40" si="27">J40*P40</f>
        <v>5640</v>
      </c>
      <c r="R40" s="45">
        <f t="shared" si="25"/>
        <v>486.56000000000006</v>
      </c>
      <c r="S40" s="48">
        <v>2.12</v>
      </c>
      <c r="T40" s="26"/>
      <c r="U40" s="49">
        <v>32</v>
      </c>
      <c r="V40" s="49">
        <v>22</v>
      </c>
      <c r="W40" s="49">
        <v>25</v>
      </c>
      <c r="X40" s="50">
        <f t="shared" ref="X40" si="28">_xlfn.FLOOR.MATH((U40*V40*W40)/1000,0.05,0)</f>
        <v>17.600000000000001</v>
      </c>
      <c r="Y40" s="26"/>
      <c r="Z40" s="51"/>
      <c r="AA40" s="26"/>
      <c r="AB40" s="53">
        <f t="shared" si="23"/>
        <v>48</v>
      </c>
      <c r="AC40" s="54">
        <v>15</v>
      </c>
      <c r="AD40" s="55">
        <v>20</v>
      </c>
      <c r="AE40" s="26"/>
      <c r="AF40" s="60">
        <v>5901508813220</v>
      </c>
      <c r="AG40" s="26"/>
    </row>
    <row r="41" spans="1:33" s="143" customFormat="1" x14ac:dyDescent="0.2">
      <c r="A41" s="140" t="s">
        <v>28</v>
      </c>
      <c r="B41" s="141" t="s">
        <v>38</v>
      </c>
      <c r="C41" s="142" t="s">
        <v>91</v>
      </c>
      <c r="D41" s="72" t="s">
        <v>39</v>
      </c>
      <c r="E41" s="116" t="s">
        <v>85</v>
      </c>
      <c r="F41" s="73" t="s">
        <v>90</v>
      </c>
      <c r="G41" s="74">
        <v>90</v>
      </c>
      <c r="H41" s="71" t="s">
        <v>88</v>
      </c>
      <c r="I41" s="75">
        <v>3.5799999999999998E-2</v>
      </c>
      <c r="J41" s="178">
        <v>0.52</v>
      </c>
      <c r="K41" s="77"/>
      <c r="L41" s="78">
        <v>250</v>
      </c>
      <c r="M41" s="76">
        <f t="shared" si="19"/>
        <v>130</v>
      </c>
      <c r="N41" s="79">
        <v>11.9</v>
      </c>
      <c r="O41" s="77"/>
      <c r="P41" s="80">
        <v>4800</v>
      </c>
      <c r="Q41" s="81">
        <f t="shared" si="20"/>
        <v>2496</v>
      </c>
      <c r="R41" s="79">
        <f t="shared" si="25"/>
        <v>248.48</v>
      </c>
      <c r="S41" s="82">
        <v>1.8</v>
      </c>
      <c r="T41" s="83"/>
      <c r="U41" s="84">
        <v>34</v>
      </c>
      <c r="V41" s="84">
        <v>22</v>
      </c>
      <c r="W41" s="84">
        <v>27</v>
      </c>
      <c r="X41" s="85">
        <f t="shared" si="21"/>
        <v>20.150000000000002</v>
      </c>
      <c r="Y41" s="83"/>
      <c r="Z41" s="86"/>
      <c r="AA41" s="83"/>
      <c r="AB41" s="87">
        <f t="shared" si="23"/>
        <v>19.2</v>
      </c>
      <c r="AC41" s="88">
        <v>15</v>
      </c>
      <c r="AD41" s="89">
        <v>20</v>
      </c>
      <c r="AE41" s="83"/>
      <c r="AF41" s="87"/>
      <c r="AG41" s="83"/>
    </row>
    <row r="42" spans="1:33" ht="5.85" customHeight="1" x14ac:dyDescent="0.2">
      <c r="A42" s="121"/>
      <c r="B42" s="65"/>
      <c r="I42" s="67"/>
    </row>
    <row r="43" spans="1:33" x14ac:dyDescent="0.2">
      <c r="A43" s="122" t="s">
        <v>33</v>
      </c>
      <c r="B43" s="35">
        <v>70230030000</v>
      </c>
      <c r="C43" s="137"/>
      <c r="D43" s="37" t="s">
        <v>13</v>
      </c>
      <c r="E43" s="155" t="s">
        <v>82</v>
      </c>
      <c r="F43" s="38" t="s">
        <v>90</v>
      </c>
      <c r="G43" s="39">
        <v>90</v>
      </c>
      <c r="H43" s="169" t="s">
        <v>94</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2" t="s">
        <v>33</v>
      </c>
      <c r="B44" s="12">
        <v>70630030000</v>
      </c>
      <c r="C44" s="168" t="s">
        <v>95</v>
      </c>
      <c r="D44" s="14" t="s">
        <v>34</v>
      </c>
      <c r="E44" s="155" t="s">
        <v>82</v>
      </c>
      <c r="F44" s="11" t="s">
        <v>90</v>
      </c>
      <c r="G44" s="15">
        <v>90</v>
      </c>
      <c r="H44" s="170" t="s">
        <v>94</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2" t="s">
        <v>33</v>
      </c>
      <c r="B45" s="35">
        <v>71030030000</v>
      </c>
      <c r="C45" s="137"/>
      <c r="D45" s="37" t="s">
        <v>15</v>
      </c>
      <c r="E45" s="155" t="s">
        <v>82</v>
      </c>
      <c r="F45" s="38" t="s">
        <v>90</v>
      </c>
      <c r="G45" s="39">
        <v>90</v>
      </c>
      <c r="H45" s="169" t="s">
        <v>94</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1"/>
      <c r="B46" s="65"/>
      <c r="I46" s="67"/>
      <c r="AF46" s="117"/>
    </row>
    <row r="47" spans="1:33" x14ac:dyDescent="0.2">
      <c r="A47" s="124">
        <v>23</v>
      </c>
      <c r="B47" s="12">
        <v>10211042010</v>
      </c>
      <c r="C47" s="13"/>
      <c r="D47" s="14" t="s">
        <v>13</v>
      </c>
      <c r="E47" s="156" t="s">
        <v>71</v>
      </c>
      <c r="F47" s="11" t="s">
        <v>89</v>
      </c>
      <c r="G47" s="15">
        <v>100</v>
      </c>
      <c r="H47" s="16" t="s">
        <v>87</v>
      </c>
      <c r="I47" s="17">
        <v>2.4899999999999999E-2</v>
      </c>
      <c r="J47" s="18">
        <v>0.7</v>
      </c>
      <c r="K47" s="19"/>
      <c r="L47" s="20">
        <v>250</v>
      </c>
      <c r="M47" s="21">
        <f t="shared" ref="M47:M52" si="29">J47*L47</f>
        <v>175</v>
      </c>
      <c r="N47" s="22">
        <v>6.55</v>
      </c>
      <c r="O47" s="19"/>
      <c r="P47" s="23">
        <v>9000</v>
      </c>
      <c r="Q47" s="61">
        <f t="shared" ref="Q47:Q52" si="30">J47*P47</f>
        <v>6300</v>
      </c>
      <c r="R47" s="22">
        <f t="shared" ref="R47:R52" si="31">N47*AB47+AD47</f>
        <v>255.79999999999998</v>
      </c>
      <c r="S47" s="25">
        <v>1.93</v>
      </c>
      <c r="T47" s="26"/>
      <c r="U47" s="27">
        <v>18</v>
      </c>
      <c r="V47" s="27">
        <v>8</v>
      </c>
      <c r="W47" s="27">
        <v>22.5</v>
      </c>
      <c r="X47" s="28">
        <f t="shared" ref="X47:X52" si="32">_xlfn.FLOOR.MATH((U47*V47*W47)/1000,0.05,0)</f>
        <v>3.2</v>
      </c>
      <c r="Y47" s="26"/>
      <c r="Z47" s="29"/>
      <c r="AA47" s="26"/>
      <c r="AB47" s="30">
        <f t="shared" ref="AB47:AB52" si="33">P47/L47</f>
        <v>36</v>
      </c>
      <c r="AC47" s="31">
        <v>15</v>
      </c>
      <c r="AD47" s="32">
        <v>20</v>
      </c>
      <c r="AE47" s="26"/>
      <c r="AF47" s="30">
        <v>5901508812445</v>
      </c>
      <c r="AG47" s="26"/>
    </row>
    <row r="48" spans="1:33" x14ac:dyDescent="0.2">
      <c r="A48" s="124">
        <v>23</v>
      </c>
      <c r="B48" s="35">
        <v>10211042011</v>
      </c>
      <c r="C48" s="36"/>
      <c r="D48" s="37" t="s">
        <v>13</v>
      </c>
      <c r="E48" s="157" t="s">
        <v>72</v>
      </c>
      <c r="F48" s="38" t="s">
        <v>89</v>
      </c>
      <c r="G48" s="39">
        <v>100</v>
      </c>
      <c r="H48" s="40" t="s">
        <v>87</v>
      </c>
      <c r="I48" s="41">
        <v>2.4899999999999999E-2</v>
      </c>
      <c r="J48" s="42">
        <v>0.7</v>
      </c>
      <c r="K48" s="19"/>
      <c r="L48" s="43">
        <v>250</v>
      </c>
      <c r="M48" s="44">
        <f t="shared" si="29"/>
        <v>175</v>
      </c>
      <c r="N48" s="45">
        <v>6.55</v>
      </c>
      <c r="O48" s="19"/>
      <c r="P48" s="52">
        <v>9000</v>
      </c>
      <c r="Q48" s="47">
        <f t="shared" si="30"/>
        <v>6300</v>
      </c>
      <c r="R48" s="45">
        <f t="shared" si="31"/>
        <v>255.79999999999998</v>
      </c>
      <c r="S48" s="48">
        <v>1.93</v>
      </c>
      <c r="T48" s="26"/>
      <c r="U48" s="49">
        <v>18</v>
      </c>
      <c r="V48" s="49">
        <v>8</v>
      </c>
      <c r="W48" s="49">
        <v>22.5</v>
      </c>
      <c r="X48" s="50">
        <f t="shared" si="32"/>
        <v>3.2</v>
      </c>
      <c r="Y48" s="26"/>
      <c r="Z48" s="51"/>
      <c r="AA48" s="26"/>
      <c r="AB48" s="118">
        <f t="shared" si="33"/>
        <v>36</v>
      </c>
      <c r="AC48" s="54">
        <v>15</v>
      </c>
      <c r="AD48" s="55">
        <v>20</v>
      </c>
      <c r="AE48" s="26"/>
      <c r="AF48" s="119">
        <v>5901508812407</v>
      </c>
      <c r="AG48" s="26"/>
    </row>
    <row r="49" spans="1:33" x14ac:dyDescent="0.2">
      <c r="A49" s="124">
        <v>23</v>
      </c>
      <c r="B49" s="12">
        <v>10211042012</v>
      </c>
      <c r="C49" s="13"/>
      <c r="D49" s="14" t="s">
        <v>13</v>
      </c>
      <c r="E49" s="158" t="s">
        <v>73</v>
      </c>
      <c r="F49" s="11" t="s">
        <v>89</v>
      </c>
      <c r="G49" s="15">
        <v>100</v>
      </c>
      <c r="H49" s="16" t="s">
        <v>87</v>
      </c>
      <c r="I49" s="17">
        <v>2.4899999999999999E-2</v>
      </c>
      <c r="J49" s="18">
        <v>0.7</v>
      </c>
      <c r="K49" s="19"/>
      <c r="L49" s="57">
        <v>250</v>
      </c>
      <c r="M49" s="21">
        <f t="shared" si="29"/>
        <v>175</v>
      </c>
      <c r="N49" s="22">
        <v>6.55</v>
      </c>
      <c r="O49" s="19"/>
      <c r="P49" s="62">
        <v>9000</v>
      </c>
      <c r="Q49" s="58">
        <f t="shared" si="30"/>
        <v>6300</v>
      </c>
      <c r="R49" s="22">
        <f t="shared" si="31"/>
        <v>255.79999999999998</v>
      </c>
      <c r="S49" s="25">
        <v>1.93</v>
      </c>
      <c r="T49" s="26"/>
      <c r="U49" s="27">
        <v>18</v>
      </c>
      <c r="V49" s="27">
        <v>8</v>
      </c>
      <c r="W49" s="27">
        <v>22.5</v>
      </c>
      <c r="X49" s="28">
        <f t="shared" si="32"/>
        <v>3.2</v>
      </c>
      <c r="Y49" s="26"/>
      <c r="Z49" s="29"/>
      <c r="AA49" s="26"/>
      <c r="AB49" s="30">
        <f t="shared" si="33"/>
        <v>36</v>
      </c>
      <c r="AC49" s="31">
        <v>15</v>
      </c>
      <c r="AD49" s="32">
        <v>20</v>
      </c>
      <c r="AE49" s="26"/>
      <c r="AF49" s="30">
        <v>5901508812391</v>
      </c>
      <c r="AG49" s="26"/>
    </row>
    <row r="50" spans="1:33" x14ac:dyDescent="0.2">
      <c r="A50" s="124">
        <v>23</v>
      </c>
      <c r="B50" s="35">
        <v>10411040010</v>
      </c>
      <c r="C50" s="36"/>
      <c r="D50" s="37" t="s">
        <v>12</v>
      </c>
      <c r="E50" s="156" t="s">
        <v>71</v>
      </c>
      <c r="F50" s="38" t="s">
        <v>89</v>
      </c>
      <c r="G50" s="39">
        <v>100</v>
      </c>
      <c r="H50" s="40" t="s">
        <v>87</v>
      </c>
      <c r="I50" s="41">
        <v>3.8399999999999997E-2</v>
      </c>
      <c r="J50" s="42">
        <v>0.98</v>
      </c>
      <c r="K50" s="19"/>
      <c r="L50" s="43">
        <v>250</v>
      </c>
      <c r="M50" s="44">
        <f t="shared" si="29"/>
        <v>245</v>
      </c>
      <c r="N50" s="45">
        <v>10</v>
      </c>
      <c r="O50" s="19"/>
      <c r="P50" s="52">
        <v>7500</v>
      </c>
      <c r="Q50" s="47">
        <f t="shared" si="30"/>
        <v>7350</v>
      </c>
      <c r="R50" s="45">
        <f t="shared" si="31"/>
        <v>320</v>
      </c>
      <c r="S50" s="48">
        <v>2.11</v>
      </c>
      <c r="T50" s="26"/>
      <c r="U50" s="49">
        <v>24</v>
      </c>
      <c r="V50" s="49">
        <v>10</v>
      </c>
      <c r="W50" s="49">
        <v>32</v>
      </c>
      <c r="X50" s="50">
        <f t="shared" si="32"/>
        <v>7.65</v>
      </c>
      <c r="Y50" s="26"/>
      <c r="Z50" s="51"/>
      <c r="AA50" s="26"/>
      <c r="AB50" s="118">
        <f t="shared" si="33"/>
        <v>30</v>
      </c>
      <c r="AC50" s="54">
        <v>15</v>
      </c>
      <c r="AD50" s="55">
        <v>20</v>
      </c>
      <c r="AE50" s="26"/>
      <c r="AF50" s="119">
        <v>5901508813053</v>
      </c>
      <c r="AG50" s="26"/>
    </row>
    <row r="51" spans="1:33" x14ac:dyDescent="0.2">
      <c r="A51" s="124">
        <v>23</v>
      </c>
      <c r="B51" s="12">
        <v>10411040011</v>
      </c>
      <c r="C51" s="13"/>
      <c r="D51" s="14" t="s">
        <v>12</v>
      </c>
      <c r="E51" s="157" t="s">
        <v>72</v>
      </c>
      <c r="F51" s="11" t="s">
        <v>89</v>
      </c>
      <c r="G51" s="15">
        <v>100</v>
      </c>
      <c r="H51" s="16" t="s">
        <v>87</v>
      </c>
      <c r="I51" s="17">
        <v>3.8399999999999997E-2</v>
      </c>
      <c r="J51" s="18">
        <v>0.98</v>
      </c>
      <c r="K51" s="19"/>
      <c r="L51" s="57">
        <v>250</v>
      </c>
      <c r="M51" s="21">
        <f t="shared" si="29"/>
        <v>245</v>
      </c>
      <c r="N51" s="22">
        <v>10</v>
      </c>
      <c r="O51" s="19"/>
      <c r="P51" s="62">
        <v>7500</v>
      </c>
      <c r="Q51" s="58">
        <f t="shared" si="30"/>
        <v>7350</v>
      </c>
      <c r="R51" s="22">
        <f t="shared" si="31"/>
        <v>320</v>
      </c>
      <c r="S51" s="25">
        <v>2.11</v>
      </c>
      <c r="T51" s="26"/>
      <c r="U51" s="27">
        <v>24</v>
      </c>
      <c r="V51" s="27">
        <v>10</v>
      </c>
      <c r="W51" s="27">
        <v>32</v>
      </c>
      <c r="X51" s="28">
        <f t="shared" si="32"/>
        <v>7.65</v>
      </c>
      <c r="Y51" s="26"/>
      <c r="Z51" s="29"/>
      <c r="AA51" s="26"/>
      <c r="AB51" s="30">
        <f t="shared" si="33"/>
        <v>30</v>
      </c>
      <c r="AC51" s="31">
        <v>15</v>
      </c>
      <c r="AD51" s="32">
        <v>20</v>
      </c>
      <c r="AE51" s="26"/>
      <c r="AF51" s="30">
        <v>5901508813046</v>
      </c>
      <c r="AG51" s="26"/>
    </row>
    <row r="52" spans="1:33" x14ac:dyDescent="0.2">
      <c r="A52" s="124">
        <v>23</v>
      </c>
      <c r="B52" s="35">
        <v>10411040012</v>
      </c>
      <c r="C52" s="36"/>
      <c r="D52" s="37" t="s">
        <v>12</v>
      </c>
      <c r="E52" s="158" t="s">
        <v>74</v>
      </c>
      <c r="F52" s="38" t="s">
        <v>89</v>
      </c>
      <c r="G52" s="39">
        <v>100</v>
      </c>
      <c r="H52" s="40" t="s">
        <v>87</v>
      </c>
      <c r="I52" s="41">
        <v>3.8399999999999997E-2</v>
      </c>
      <c r="J52" s="42">
        <v>0.98</v>
      </c>
      <c r="K52" s="19"/>
      <c r="L52" s="43">
        <v>250</v>
      </c>
      <c r="M52" s="44">
        <f t="shared" si="29"/>
        <v>245</v>
      </c>
      <c r="N52" s="45">
        <v>10</v>
      </c>
      <c r="O52" s="19"/>
      <c r="P52" s="52">
        <v>6000</v>
      </c>
      <c r="Q52" s="47">
        <f t="shared" si="30"/>
        <v>5880</v>
      </c>
      <c r="R52" s="45">
        <f t="shared" si="31"/>
        <v>260</v>
      </c>
      <c r="S52" s="48">
        <v>1.77</v>
      </c>
      <c r="T52" s="26"/>
      <c r="U52" s="49">
        <v>24</v>
      </c>
      <c r="V52" s="49">
        <v>10</v>
      </c>
      <c r="W52" s="49">
        <v>32</v>
      </c>
      <c r="X52" s="50">
        <f t="shared" si="32"/>
        <v>7.65</v>
      </c>
      <c r="Y52" s="26"/>
      <c r="Z52" s="51"/>
      <c r="AA52" s="26"/>
      <c r="AB52" s="118">
        <f t="shared" si="33"/>
        <v>24</v>
      </c>
      <c r="AC52" s="54">
        <v>15</v>
      </c>
      <c r="AD52" s="55">
        <v>20</v>
      </c>
      <c r="AE52" s="26"/>
      <c r="AF52" s="119">
        <v>5901508813060</v>
      </c>
      <c r="AG52" s="26"/>
    </row>
    <row r="53" spans="1:33" ht="5.85" customHeight="1" x14ac:dyDescent="0.2">
      <c r="A53" s="121"/>
      <c r="B53" s="65"/>
      <c r="E53" s="159"/>
      <c r="I53" s="67"/>
    </row>
    <row r="54" spans="1:33" x14ac:dyDescent="0.2">
      <c r="A54" s="124">
        <v>24</v>
      </c>
      <c r="B54" s="12">
        <v>10232030003</v>
      </c>
      <c r="C54" s="13"/>
      <c r="D54" s="14" t="s">
        <v>13</v>
      </c>
      <c r="E54" s="160" t="s">
        <v>75</v>
      </c>
      <c r="F54" s="11" t="s">
        <v>90</v>
      </c>
      <c r="G54" s="15">
        <v>90</v>
      </c>
      <c r="H54" s="16" t="s">
        <v>88</v>
      </c>
      <c r="I54" s="17">
        <v>2.24E-2</v>
      </c>
      <c r="J54" s="18">
        <v>0.62</v>
      </c>
      <c r="K54" s="19"/>
      <c r="L54" s="57">
        <v>250</v>
      </c>
      <c r="M54" s="21">
        <f t="shared" ref="M54:M60" si="34">J54*L54</f>
        <v>155</v>
      </c>
      <c r="N54" s="22">
        <v>6.05</v>
      </c>
      <c r="O54" s="19"/>
      <c r="P54" s="23">
        <v>9000</v>
      </c>
      <c r="Q54" s="24">
        <f t="shared" ref="Q54:Q60" si="35">J54*P54</f>
        <v>5580</v>
      </c>
      <c r="R54" s="22">
        <f t="shared" ref="R54:R60" si="36">N54*AB54+AD54</f>
        <v>237.79999999999998</v>
      </c>
      <c r="S54" s="25">
        <v>2.1800000000000002</v>
      </c>
      <c r="T54" s="26"/>
      <c r="U54" s="27">
        <v>18</v>
      </c>
      <c r="V54" s="27">
        <v>8</v>
      </c>
      <c r="W54" s="27">
        <v>22.5</v>
      </c>
      <c r="X54" s="28">
        <f t="shared" ref="X54:X60" si="37">_xlfn.FLOOR.MATH((U54*V54*W54)/1000,0.05,0)</f>
        <v>3.2</v>
      </c>
      <c r="Y54" s="26"/>
      <c r="Z54" s="29"/>
      <c r="AA54" s="26"/>
      <c r="AB54" s="30">
        <f t="shared" ref="AB54:AB60" si="38">P54/L54</f>
        <v>36</v>
      </c>
      <c r="AC54" s="31">
        <v>15</v>
      </c>
      <c r="AD54" s="32">
        <v>20</v>
      </c>
      <c r="AE54" s="26"/>
      <c r="AF54" s="30">
        <v>5901508812438</v>
      </c>
      <c r="AG54" s="26"/>
    </row>
    <row r="55" spans="1:33" x14ac:dyDescent="0.2">
      <c r="A55" s="124">
        <v>24</v>
      </c>
      <c r="B55" s="35">
        <v>10232030004</v>
      </c>
      <c r="C55" s="36"/>
      <c r="D55" s="37" t="s">
        <v>13</v>
      </c>
      <c r="E55" s="161" t="s">
        <v>76</v>
      </c>
      <c r="F55" s="38" t="s">
        <v>90</v>
      </c>
      <c r="G55" s="39">
        <v>90</v>
      </c>
      <c r="H55" s="40" t="s">
        <v>88</v>
      </c>
      <c r="I55" s="41">
        <v>2.24E-2</v>
      </c>
      <c r="J55" s="42">
        <v>0.62</v>
      </c>
      <c r="K55" s="19"/>
      <c r="L55" s="43">
        <v>250</v>
      </c>
      <c r="M55" s="44">
        <f t="shared" si="34"/>
        <v>155</v>
      </c>
      <c r="N55" s="45">
        <v>6.05</v>
      </c>
      <c r="O55" s="19"/>
      <c r="P55" s="52">
        <v>9000</v>
      </c>
      <c r="Q55" s="47">
        <f t="shared" si="35"/>
        <v>5580</v>
      </c>
      <c r="R55" s="45">
        <f t="shared" si="36"/>
        <v>237.79999999999998</v>
      </c>
      <c r="S55" s="48">
        <v>2.1800000000000002</v>
      </c>
      <c r="T55" s="26"/>
      <c r="U55" s="49">
        <v>18</v>
      </c>
      <c r="V55" s="49">
        <v>8</v>
      </c>
      <c r="W55" s="49">
        <v>22.5</v>
      </c>
      <c r="X55" s="50">
        <f t="shared" si="37"/>
        <v>3.2</v>
      </c>
      <c r="Y55" s="26"/>
      <c r="Z55" s="51"/>
      <c r="AA55" s="26"/>
      <c r="AB55" s="118">
        <f t="shared" si="38"/>
        <v>36</v>
      </c>
      <c r="AC55" s="54">
        <v>15</v>
      </c>
      <c r="AD55" s="55">
        <v>20</v>
      </c>
      <c r="AE55" s="26"/>
      <c r="AF55" s="119">
        <v>5901508812421</v>
      </c>
      <c r="AG55" s="26"/>
    </row>
    <row r="56" spans="1:33" x14ac:dyDescent="0.2">
      <c r="A56" s="124">
        <v>24</v>
      </c>
      <c r="B56" s="12">
        <v>10232030005</v>
      </c>
      <c r="C56" s="13"/>
      <c r="D56" s="14" t="s">
        <v>13</v>
      </c>
      <c r="E56" s="162" t="s">
        <v>77</v>
      </c>
      <c r="F56" s="11" t="s">
        <v>90</v>
      </c>
      <c r="G56" s="15">
        <v>90</v>
      </c>
      <c r="H56" s="16" t="s">
        <v>88</v>
      </c>
      <c r="I56" s="17">
        <v>2.24E-2</v>
      </c>
      <c r="J56" s="18">
        <v>0.62</v>
      </c>
      <c r="K56" s="19"/>
      <c r="L56" s="57">
        <v>250</v>
      </c>
      <c r="M56" s="21">
        <f t="shared" si="34"/>
        <v>155</v>
      </c>
      <c r="N56" s="22">
        <v>6.05</v>
      </c>
      <c r="O56" s="19"/>
      <c r="P56" s="62">
        <v>9000</v>
      </c>
      <c r="Q56" s="58">
        <f t="shared" si="35"/>
        <v>5580</v>
      </c>
      <c r="R56" s="22">
        <f t="shared" si="36"/>
        <v>237.79999999999998</v>
      </c>
      <c r="S56" s="25">
        <v>2.1800000000000002</v>
      </c>
      <c r="T56" s="26"/>
      <c r="U56" s="27">
        <v>18</v>
      </c>
      <c r="V56" s="27">
        <v>8</v>
      </c>
      <c r="W56" s="27">
        <v>22.5</v>
      </c>
      <c r="X56" s="28">
        <f t="shared" si="37"/>
        <v>3.2</v>
      </c>
      <c r="Y56" s="26"/>
      <c r="Z56" s="29"/>
      <c r="AA56" s="26"/>
      <c r="AB56" s="30">
        <f t="shared" si="38"/>
        <v>36</v>
      </c>
      <c r="AC56" s="31">
        <v>15</v>
      </c>
      <c r="AD56" s="32">
        <v>20</v>
      </c>
      <c r="AE56" s="26"/>
      <c r="AF56" s="30">
        <v>5901508812483</v>
      </c>
      <c r="AG56" s="26"/>
    </row>
    <row r="57" spans="1:33" x14ac:dyDescent="0.2">
      <c r="A57" s="124">
        <v>24</v>
      </c>
      <c r="B57" s="35">
        <v>10232030006</v>
      </c>
      <c r="C57" s="36"/>
      <c r="D57" s="37" t="s">
        <v>13</v>
      </c>
      <c r="E57" s="163" t="s">
        <v>78</v>
      </c>
      <c r="F57" s="38" t="s">
        <v>90</v>
      </c>
      <c r="G57" s="39">
        <v>90</v>
      </c>
      <c r="H57" s="40" t="s">
        <v>88</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8">
        <f t="shared" si="38"/>
        <v>36</v>
      </c>
      <c r="AC57" s="54">
        <v>15</v>
      </c>
      <c r="AD57" s="55">
        <v>20</v>
      </c>
      <c r="AE57" s="26"/>
      <c r="AF57" s="119">
        <v>5901508813282</v>
      </c>
      <c r="AG57" s="26"/>
    </row>
    <row r="58" spans="1:33" x14ac:dyDescent="0.2">
      <c r="A58" s="124">
        <v>24</v>
      </c>
      <c r="B58" s="12">
        <v>10232030007</v>
      </c>
      <c r="C58" s="13"/>
      <c r="D58" s="14" t="s">
        <v>13</v>
      </c>
      <c r="E58" s="164" t="s">
        <v>79</v>
      </c>
      <c r="F58" s="11" t="s">
        <v>90</v>
      </c>
      <c r="G58" s="15">
        <v>90</v>
      </c>
      <c r="H58" s="16" t="s">
        <v>88</v>
      </c>
      <c r="I58" s="17">
        <v>2.24E-2</v>
      </c>
      <c r="J58" s="18">
        <v>0.62</v>
      </c>
      <c r="K58" s="19"/>
      <c r="L58" s="57">
        <v>250</v>
      </c>
      <c r="M58" s="21">
        <f t="shared" si="34"/>
        <v>155</v>
      </c>
      <c r="N58" s="22">
        <v>6.05</v>
      </c>
      <c r="O58" s="19"/>
      <c r="P58" s="62">
        <v>9000</v>
      </c>
      <c r="Q58" s="58">
        <f t="shared" si="35"/>
        <v>5580</v>
      </c>
      <c r="R58" s="22">
        <f t="shared" si="36"/>
        <v>237.79999999999998</v>
      </c>
      <c r="S58" s="25">
        <v>1.93</v>
      </c>
      <c r="T58" s="26"/>
      <c r="U58" s="27">
        <v>18</v>
      </c>
      <c r="V58" s="27">
        <v>8</v>
      </c>
      <c r="W58" s="27">
        <v>22.5</v>
      </c>
      <c r="X58" s="28">
        <f t="shared" si="37"/>
        <v>3.2</v>
      </c>
      <c r="Y58" s="26"/>
      <c r="Z58" s="29"/>
      <c r="AA58" s="26"/>
      <c r="AB58" s="30">
        <f t="shared" si="38"/>
        <v>36</v>
      </c>
      <c r="AC58" s="31">
        <v>15</v>
      </c>
      <c r="AD58" s="32">
        <v>20</v>
      </c>
      <c r="AE58" s="26"/>
      <c r="AF58" s="30">
        <v>5901508812476</v>
      </c>
      <c r="AG58" s="26"/>
    </row>
    <row r="59" spans="1:33" x14ac:dyDescent="0.2">
      <c r="A59" s="124">
        <v>24</v>
      </c>
      <c r="B59" s="35">
        <v>10232030008</v>
      </c>
      <c r="C59" s="36"/>
      <c r="D59" s="37" t="s">
        <v>13</v>
      </c>
      <c r="E59" s="165" t="s">
        <v>80</v>
      </c>
      <c r="F59" s="38" t="s">
        <v>90</v>
      </c>
      <c r="G59" s="39">
        <v>90</v>
      </c>
      <c r="H59" s="40" t="s">
        <v>88</v>
      </c>
      <c r="I59" s="41">
        <v>2.24E-2</v>
      </c>
      <c r="J59" s="42">
        <v>0.62</v>
      </c>
      <c r="K59" s="19"/>
      <c r="L59" s="43">
        <v>250</v>
      </c>
      <c r="M59" s="44">
        <f t="shared" si="34"/>
        <v>155</v>
      </c>
      <c r="N59" s="45">
        <v>6.05</v>
      </c>
      <c r="O59" s="19"/>
      <c r="P59" s="52">
        <v>9000</v>
      </c>
      <c r="Q59" s="47">
        <f t="shared" si="35"/>
        <v>5580</v>
      </c>
      <c r="R59" s="45">
        <f t="shared" si="36"/>
        <v>237.79999999999998</v>
      </c>
      <c r="S59" s="48">
        <v>1.49</v>
      </c>
      <c r="T59" s="26"/>
      <c r="U59" s="49">
        <v>18</v>
      </c>
      <c r="V59" s="49">
        <v>8</v>
      </c>
      <c r="W59" s="49">
        <v>22.5</v>
      </c>
      <c r="X59" s="50">
        <f t="shared" si="37"/>
        <v>3.2</v>
      </c>
      <c r="Y59" s="26"/>
      <c r="Z59" s="51"/>
      <c r="AA59" s="26"/>
      <c r="AB59" s="118">
        <f t="shared" si="38"/>
        <v>36</v>
      </c>
      <c r="AC59" s="54">
        <v>15</v>
      </c>
      <c r="AD59" s="55">
        <v>20</v>
      </c>
      <c r="AE59" s="26"/>
      <c r="AF59" s="119">
        <v>5901508812469</v>
      </c>
      <c r="AG59" s="26"/>
    </row>
    <row r="60" spans="1:33" x14ac:dyDescent="0.2">
      <c r="A60" s="124">
        <v>24</v>
      </c>
      <c r="B60" s="12">
        <v>10232030009</v>
      </c>
      <c r="C60" s="13"/>
      <c r="D60" s="14" t="s">
        <v>13</v>
      </c>
      <c r="E60" s="166" t="s">
        <v>81</v>
      </c>
      <c r="F60" s="11" t="s">
        <v>90</v>
      </c>
      <c r="G60" s="15">
        <v>90</v>
      </c>
      <c r="H60" s="16" t="s">
        <v>88</v>
      </c>
      <c r="I60" s="17">
        <v>2.24E-2</v>
      </c>
      <c r="J60" s="18">
        <v>0.62</v>
      </c>
      <c r="K60" s="19"/>
      <c r="L60" s="57">
        <v>250</v>
      </c>
      <c r="M60" s="21">
        <f t="shared" si="34"/>
        <v>155</v>
      </c>
      <c r="N60" s="22">
        <v>6.05</v>
      </c>
      <c r="O60" s="19"/>
      <c r="P60" s="23">
        <v>9000</v>
      </c>
      <c r="Q60" s="61">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5901508812452</v>
      </c>
      <c r="AG60" s="26"/>
    </row>
    <row r="61" spans="1:33" ht="5.85" customHeight="1" x14ac:dyDescent="0.2">
      <c r="A61" s="121"/>
      <c r="B61" s="65"/>
      <c r="E61" s="159"/>
      <c r="I61" s="67"/>
    </row>
    <row r="62" spans="1:33" x14ac:dyDescent="0.2">
      <c r="A62" s="124">
        <v>25</v>
      </c>
      <c r="B62" s="35">
        <v>10432030003</v>
      </c>
      <c r="C62" s="36"/>
      <c r="D62" s="37" t="s">
        <v>12</v>
      </c>
      <c r="E62" s="160" t="s">
        <v>75</v>
      </c>
      <c r="F62" s="38" t="s">
        <v>90</v>
      </c>
      <c r="G62" s="39">
        <v>90</v>
      </c>
      <c r="H62" s="40" t="s">
        <v>88</v>
      </c>
      <c r="I62" s="41">
        <v>3.32E-2</v>
      </c>
      <c r="J62" s="42">
        <v>0.79</v>
      </c>
      <c r="K62" s="19"/>
      <c r="L62" s="12">
        <v>300</v>
      </c>
      <c r="M62" s="21">
        <f t="shared" ref="M62:M68" si="39">J62*L62</f>
        <v>237</v>
      </c>
      <c r="N62" s="22">
        <v>10.8</v>
      </c>
      <c r="O62" s="19"/>
      <c r="P62" s="23">
        <v>9000</v>
      </c>
      <c r="Q62" s="58">
        <f t="shared" ref="Q62:Q68" si="40">J62*P62</f>
        <v>7110</v>
      </c>
      <c r="R62" s="22">
        <f t="shared" ref="R62:R68" si="41">N62*AB62+AD62</f>
        <v>344</v>
      </c>
      <c r="S62" s="25">
        <v>2.11</v>
      </c>
      <c r="T62" s="26"/>
      <c r="U62" s="27">
        <v>24</v>
      </c>
      <c r="V62" s="27">
        <v>10</v>
      </c>
      <c r="W62" s="27">
        <v>32</v>
      </c>
      <c r="X62" s="50">
        <f t="shared" ref="X62:X68" si="42">_xlfn.FLOOR.MATH((U62*V62*W62)/1000,0.05,0)</f>
        <v>7.65</v>
      </c>
      <c r="Y62" s="26"/>
      <c r="Z62" s="29"/>
      <c r="AA62" s="26"/>
      <c r="AB62" s="30">
        <f t="shared" ref="AB62:AB68" si="43">P62/L62</f>
        <v>30</v>
      </c>
      <c r="AC62" s="31">
        <v>15</v>
      </c>
      <c r="AD62" s="32">
        <v>20</v>
      </c>
      <c r="AE62" s="26"/>
      <c r="AF62" s="30">
        <v>5901508811233</v>
      </c>
      <c r="AG62" s="26"/>
    </row>
    <row r="63" spans="1:33" x14ac:dyDescent="0.2">
      <c r="A63" s="124">
        <v>25</v>
      </c>
      <c r="B63" s="12">
        <v>10432030004</v>
      </c>
      <c r="C63" s="13"/>
      <c r="D63" s="14" t="s">
        <v>12</v>
      </c>
      <c r="E63" s="161" t="s">
        <v>76</v>
      </c>
      <c r="F63" s="11" t="s">
        <v>90</v>
      </c>
      <c r="G63" s="15">
        <v>90</v>
      </c>
      <c r="H63" s="16" t="s">
        <v>88</v>
      </c>
      <c r="I63" s="17">
        <v>3.32E-2</v>
      </c>
      <c r="J63" s="18">
        <v>0.79</v>
      </c>
      <c r="K63" s="19"/>
      <c r="L63" s="35">
        <v>300</v>
      </c>
      <c r="M63" s="44">
        <f t="shared" si="39"/>
        <v>237</v>
      </c>
      <c r="N63" s="45">
        <v>10.8</v>
      </c>
      <c r="O63" s="19"/>
      <c r="P63" s="52">
        <v>9000</v>
      </c>
      <c r="Q63" s="47">
        <f t="shared" si="40"/>
        <v>7110</v>
      </c>
      <c r="R63" s="45">
        <f t="shared" si="41"/>
        <v>344</v>
      </c>
      <c r="S63" s="48">
        <v>2.11</v>
      </c>
      <c r="T63" s="26"/>
      <c r="U63" s="49">
        <v>24</v>
      </c>
      <c r="V63" s="49">
        <v>10</v>
      </c>
      <c r="W63" s="49">
        <v>32</v>
      </c>
      <c r="X63" s="28">
        <f t="shared" si="42"/>
        <v>7.65</v>
      </c>
      <c r="Y63" s="26"/>
      <c r="Z63" s="51"/>
      <c r="AA63" s="26"/>
      <c r="AB63" s="118">
        <f t="shared" si="43"/>
        <v>30</v>
      </c>
      <c r="AC63" s="54">
        <v>15</v>
      </c>
      <c r="AD63" s="55">
        <v>20</v>
      </c>
      <c r="AE63" s="26"/>
      <c r="AF63" s="119">
        <v>5901508811332</v>
      </c>
      <c r="AG63" s="26"/>
    </row>
    <row r="64" spans="1:33" x14ac:dyDescent="0.2">
      <c r="A64" s="124">
        <v>25</v>
      </c>
      <c r="B64" s="35">
        <v>10432030005</v>
      </c>
      <c r="C64" s="36"/>
      <c r="D64" s="37" t="s">
        <v>12</v>
      </c>
      <c r="E64" s="162" t="s">
        <v>77</v>
      </c>
      <c r="F64" s="38" t="s">
        <v>90</v>
      </c>
      <c r="G64" s="39">
        <v>90</v>
      </c>
      <c r="H64" s="40" t="s">
        <v>88</v>
      </c>
      <c r="I64" s="41">
        <v>3.32E-2</v>
      </c>
      <c r="J64" s="42">
        <v>0.79</v>
      </c>
      <c r="K64" s="19"/>
      <c r="L64" s="12">
        <v>300</v>
      </c>
      <c r="M64" s="21">
        <f t="shared" si="39"/>
        <v>237</v>
      </c>
      <c r="N64" s="22">
        <v>10.8</v>
      </c>
      <c r="O64" s="19"/>
      <c r="P64" s="23">
        <v>9000</v>
      </c>
      <c r="Q64" s="58">
        <f t="shared" si="40"/>
        <v>7110</v>
      </c>
      <c r="R64" s="22">
        <f t="shared" si="41"/>
        <v>344</v>
      </c>
      <c r="S64" s="25">
        <v>2.11</v>
      </c>
      <c r="T64" s="26"/>
      <c r="U64" s="27">
        <v>24</v>
      </c>
      <c r="V64" s="27">
        <v>10</v>
      </c>
      <c r="W64" s="27">
        <v>32</v>
      </c>
      <c r="X64" s="50">
        <f t="shared" si="42"/>
        <v>7.65</v>
      </c>
      <c r="Y64" s="26"/>
      <c r="Z64" s="29"/>
      <c r="AA64" s="26"/>
      <c r="AB64" s="63">
        <f t="shared" si="43"/>
        <v>30</v>
      </c>
      <c r="AC64" s="31">
        <v>15</v>
      </c>
      <c r="AD64" s="32">
        <v>20</v>
      </c>
      <c r="AE64" s="26"/>
      <c r="AF64" s="64">
        <v>5901508811165</v>
      </c>
      <c r="AG64" s="26"/>
    </row>
    <row r="65" spans="1:33" x14ac:dyDescent="0.2">
      <c r="A65" s="124">
        <v>25</v>
      </c>
      <c r="B65" s="12">
        <v>10432030006</v>
      </c>
      <c r="C65" s="13"/>
      <c r="D65" s="14" t="s">
        <v>12</v>
      </c>
      <c r="E65" s="163" t="s">
        <v>78</v>
      </c>
      <c r="F65" s="11" t="s">
        <v>90</v>
      </c>
      <c r="G65" s="15">
        <v>90</v>
      </c>
      <c r="H65" s="16" t="s">
        <v>88</v>
      </c>
      <c r="I65" s="17">
        <v>3.32E-2</v>
      </c>
      <c r="J65" s="18">
        <v>0.79</v>
      </c>
      <c r="K65" s="19"/>
      <c r="L65" s="43">
        <v>250</v>
      </c>
      <c r="M65" s="44">
        <f t="shared" si="39"/>
        <v>197.5</v>
      </c>
      <c r="N65" s="45">
        <v>9</v>
      </c>
      <c r="O65" s="19"/>
      <c r="P65" s="52">
        <v>9000</v>
      </c>
      <c r="Q65" s="47">
        <f t="shared" si="40"/>
        <v>7110</v>
      </c>
      <c r="R65" s="45">
        <f t="shared" si="41"/>
        <v>344</v>
      </c>
      <c r="S65" s="48">
        <v>1.77</v>
      </c>
      <c r="T65" s="26"/>
      <c r="U65" s="49">
        <v>24</v>
      </c>
      <c r="V65" s="49">
        <v>10</v>
      </c>
      <c r="W65" s="49">
        <v>32</v>
      </c>
      <c r="X65" s="28">
        <f t="shared" si="42"/>
        <v>7.65</v>
      </c>
      <c r="Y65" s="26"/>
      <c r="Z65" s="51"/>
      <c r="AA65" s="26"/>
      <c r="AB65" s="118">
        <f t="shared" si="43"/>
        <v>36</v>
      </c>
      <c r="AC65" s="54">
        <v>15</v>
      </c>
      <c r="AD65" s="55">
        <v>20</v>
      </c>
      <c r="AE65" s="26"/>
      <c r="AF65" s="119">
        <v>5901508813299</v>
      </c>
      <c r="AG65" s="26"/>
    </row>
    <row r="66" spans="1:33" x14ac:dyDescent="0.2">
      <c r="A66" s="124">
        <v>25</v>
      </c>
      <c r="B66" s="35">
        <v>10432030007</v>
      </c>
      <c r="C66" s="36"/>
      <c r="D66" s="37" t="s">
        <v>12</v>
      </c>
      <c r="E66" s="164" t="s">
        <v>79</v>
      </c>
      <c r="F66" s="38" t="s">
        <v>90</v>
      </c>
      <c r="G66" s="39">
        <v>90</v>
      </c>
      <c r="H66" s="40" t="s">
        <v>88</v>
      </c>
      <c r="I66" s="41">
        <v>3.32E-2</v>
      </c>
      <c r="J66" s="42">
        <v>0.79</v>
      </c>
      <c r="K66" s="19"/>
      <c r="L66" s="12">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5901508811325</v>
      </c>
      <c r="AG66" s="26"/>
    </row>
    <row r="67" spans="1:33" x14ac:dyDescent="0.2">
      <c r="A67" s="124">
        <v>25</v>
      </c>
      <c r="B67" s="12">
        <v>10432030008</v>
      </c>
      <c r="C67" s="13"/>
      <c r="D67" s="14" t="s">
        <v>12</v>
      </c>
      <c r="E67" s="165" t="s">
        <v>80</v>
      </c>
      <c r="F67" s="11" t="s">
        <v>90</v>
      </c>
      <c r="G67" s="15">
        <v>90</v>
      </c>
      <c r="H67" s="16" t="s">
        <v>88</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8">
        <f t="shared" si="43"/>
        <v>36</v>
      </c>
      <c r="AC67" s="54">
        <v>15</v>
      </c>
      <c r="AD67" s="55">
        <v>20</v>
      </c>
      <c r="AE67" s="26"/>
      <c r="AF67" s="119">
        <v>5901508811301</v>
      </c>
      <c r="AG67" s="26"/>
    </row>
    <row r="68" spans="1:33" x14ac:dyDescent="0.2">
      <c r="A68" s="124">
        <v>25</v>
      </c>
      <c r="B68" s="35">
        <v>10432030009</v>
      </c>
      <c r="C68" s="36"/>
      <c r="D68" s="37" t="s">
        <v>12</v>
      </c>
      <c r="E68" s="166" t="s">
        <v>81</v>
      </c>
      <c r="F68" s="38" t="s">
        <v>90</v>
      </c>
      <c r="G68" s="39">
        <v>90</v>
      </c>
      <c r="H68" s="40" t="s">
        <v>88</v>
      </c>
      <c r="I68" s="41">
        <v>3.32E-2</v>
      </c>
      <c r="J68" s="42">
        <v>0.79</v>
      </c>
      <c r="K68" s="19"/>
      <c r="L68" s="12">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5901508811295</v>
      </c>
      <c r="AG68" s="26"/>
    </row>
    <row r="69" spans="1:33" ht="5.85" customHeight="1" x14ac:dyDescent="0.2">
      <c r="A69" s="121"/>
      <c r="B69" s="65"/>
      <c r="E69" s="159"/>
      <c r="I69" s="67"/>
    </row>
    <row r="70" spans="1:33" x14ac:dyDescent="0.2">
      <c r="A70" s="124">
        <v>26</v>
      </c>
      <c r="B70" s="12">
        <v>10832030003</v>
      </c>
      <c r="C70" s="13"/>
      <c r="D70" s="14" t="s">
        <v>14</v>
      </c>
      <c r="E70" s="160" t="s">
        <v>75</v>
      </c>
      <c r="F70" s="11" t="s">
        <v>90</v>
      </c>
      <c r="G70" s="15">
        <v>90</v>
      </c>
      <c r="H70" s="16" t="s">
        <v>88</v>
      </c>
      <c r="I70" s="17">
        <v>5.1499999999999997E-2</v>
      </c>
      <c r="J70" s="18">
        <v>1.1399999999999999</v>
      </c>
      <c r="K70" s="19"/>
      <c r="L70" s="57">
        <v>150</v>
      </c>
      <c r="M70" s="21">
        <f t="shared" ref="M70:M76" si="44">J70*L70</f>
        <v>170.99999999999997</v>
      </c>
      <c r="N70" s="22">
        <v>8.0500000000000007</v>
      </c>
      <c r="O70" s="19"/>
      <c r="P70" s="23">
        <v>5400</v>
      </c>
      <c r="Q70" s="58">
        <f t="shared" ref="Q70:Q76" si="45">J70*P70</f>
        <v>6155.9999999999991</v>
      </c>
      <c r="R70" s="22">
        <f t="shared" ref="R70:R76" si="46">N70*AB70+AD70</f>
        <v>309.8</v>
      </c>
      <c r="S70" s="25">
        <v>1.99</v>
      </c>
      <c r="T70" s="26"/>
      <c r="U70" s="27">
        <v>30.5</v>
      </c>
      <c r="V70" s="27">
        <v>17</v>
      </c>
      <c r="W70" s="27">
        <v>34</v>
      </c>
      <c r="X70" s="28">
        <f t="shared" ref="X70:X76" si="47">_xlfn.FLOOR.MATH((U70*V70*W70)/1000,0.05,0)</f>
        <v>17.600000000000001</v>
      </c>
      <c r="Y70" s="26"/>
      <c r="Z70" s="29"/>
      <c r="AA70" s="26"/>
      <c r="AB70" s="30">
        <f t="shared" ref="AB70:AB76" si="48">P70/L70</f>
        <v>36</v>
      </c>
      <c r="AC70" s="31">
        <v>15</v>
      </c>
      <c r="AD70" s="32">
        <v>20</v>
      </c>
      <c r="AE70" s="26"/>
      <c r="AF70" s="30">
        <v>5901508811547</v>
      </c>
      <c r="AG70" s="26"/>
    </row>
    <row r="71" spans="1:33" x14ac:dyDescent="0.2">
      <c r="A71" s="124">
        <v>26</v>
      </c>
      <c r="B71" s="35">
        <v>10832030004</v>
      </c>
      <c r="C71" s="36"/>
      <c r="D71" s="37" t="s">
        <v>14</v>
      </c>
      <c r="E71" s="161" t="s">
        <v>76</v>
      </c>
      <c r="F71" s="38" t="s">
        <v>90</v>
      </c>
      <c r="G71" s="39">
        <v>90</v>
      </c>
      <c r="H71" s="40" t="s">
        <v>88</v>
      </c>
      <c r="I71" s="41">
        <v>5.1499999999999997E-2</v>
      </c>
      <c r="J71" s="42">
        <v>1.1399999999999999</v>
      </c>
      <c r="K71" s="19"/>
      <c r="L71" s="43">
        <v>150</v>
      </c>
      <c r="M71" s="44">
        <f t="shared" si="44"/>
        <v>170.99999999999997</v>
      </c>
      <c r="N71" s="45">
        <v>8.0500000000000007</v>
      </c>
      <c r="O71" s="19"/>
      <c r="P71" s="52">
        <v>5400</v>
      </c>
      <c r="Q71" s="47">
        <f t="shared" si="45"/>
        <v>6155.9999999999991</v>
      </c>
      <c r="R71" s="45">
        <f t="shared" si="46"/>
        <v>309.8</v>
      </c>
      <c r="S71" s="48">
        <v>1.99</v>
      </c>
      <c r="T71" s="26"/>
      <c r="U71" s="49">
        <v>30.5</v>
      </c>
      <c r="V71" s="49">
        <v>17</v>
      </c>
      <c r="W71" s="49">
        <v>34</v>
      </c>
      <c r="X71" s="50">
        <f t="shared" si="47"/>
        <v>17.600000000000001</v>
      </c>
      <c r="Y71" s="26"/>
      <c r="Z71" s="51"/>
      <c r="AA71" s="26"/>
      <c r="AB71" s="118">
        <f t="shared" si="48"/>
        <v>36</v>
      </c>
      <c r="AC71" s="54">
        <v>15</v>
      </c>
      <c r="AD71" s="55">
        <v>20</v>
      </c>
      <c r="AE71" s="26"/>
      <c r="AF71" s="119">
        <v>5901508811554</v>
      </c>
      <c r="AG71" s="26"/>
    </row>
    <row r="72" spans="1:33" x14ac:dyDescent="0.2">
      <c r="A72" s="124">
        <v>26</v>
      </c>
      <c r="B72" s="12">
        <v>10832030005</v>
      </c>
      <c r="C72" s="13"/>
      <c r="D72" s="14" t="s">
        <v>14</v>
      </c>
      <c r="E72" s="162" t="s">
        <v>77</v>
      </c>
      <c r="F72" s="11" t="s">
        <v>90</v>
      </c>
      <c r="G72" s="15">
        <v>90</v>
      </c>
      <c r="H72" s="16" t="s">
        <v>88</v>
      </c>
      <c r="I72" s="17">
        <v>5.1499999999999997E-2</v>
      </c>
      <c r="J72" s="18">
        <v>1.1399999999999999</v>
      </c>
      <c r="K72" s="19"/>
      <c r="L72" s="57">
        <v>100</v>
      </c>
      <c r="M72" s="21">
        <f t="shared" si="44"/>
        <v>113.99999999999999</v>
      </c>
      <c r="N72" s="22">
        <v>5.55</v>
      </c>
      <c r="O72" s="19"/>
      <c r="P72" s="23">
        <v>3500</v>
      </c>
      <c r="Q72" s="58">
        <f t="shared" si="45"/>
        <v>3989.9999999999995</v>
      </c>
      <c r="R72" s="22">
        <f t="shared" si="46"/>
        <v>214.25</v>
      </c>
      <c r="S72" s="25">
        <v>1.99</v>
      </c>
      <c r="T72" s="26"/>
      <c r="U72" s="27">
        <v>30.5</v>
      </c>
      <c r="V72" s="27">
        <v>17</v>
      </c>
      <c r="W72" s="27">
        <v>34</v>
      </c>
      <c r="X72" s="28">
        <f t="shared" si="47"/>
        <v>17.600000000000001</v>
      </c>
      <c r="Y72" s="26"/>
      <c r="Z72" s="29"/>
      <c r="AA72" s="26"/>
      <c r="AB72" s="63">
        <f t="shared" si="48"/>
        <v>35</v>
      </c>
      <c r="AC72" s="31">
        <v>15</v>
      </c>
      <c r="AD72" s="32">
        <v>20</v>
      </c>
      <c r="AE72" s="26"/>
      <c r="AF72" s="64">
        <v>5901508811189</v>
      </c>
      <c r="AG72" s="26"/>
    </row>
    <row r="73" spans="1:33" x14ac:dyDescent="0.2">
      <c r="A73" s="124">
        <v>26</v>
      </c>
      <c r="B73" s="35">
        <v>10832030006</v>
      </c>
      <c r="C73" s="36"/>
      <c r="D73" s="37" t="s">
        <v>14</v>
      </c>
      <c r="E73" s="163" t="s">
        <v>78</v>
      </c>
      <c r="F73" s="38" t="s">
        <v>90</v>
      </c>
      <c r="G73" s="39">
        <v>90</v>
      </c>
      <c r="H73" s="40" t="s">
        <v>88</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51"/>
      <c r="AA73" s="26"/>
      <c r="AB73" s="118">
        <f t="shared" si="48"/>
        <v>35</v>
      </c>
      <c r="AC73" s="54">
        <v>15</v>
      </c>
      <c r="AD73" s="55">
        <v>20</v>
      </c>
      <c r="AE73" s="26"/>
      <c r="AF73" s="119">
        <v>5901508812643</v>
      </c>
      <c r="AG73" s="26"/>
    </row>
    <row r="74" spans="1:33" x14ac:dyDescent="0.2">
      <c r="A74" s="124">
        <v>26</v>
      </c>
      <c r="B74" s="12">
        <v>10832030007</v>
      </c>
      <c r="C74" s="13"/>
      <c r="D74" s="14" t="s">
        <v>14</v>
      </c>
      <c r="E74" s="164" t="s">
        <v>79</v>
      </c>
      <c r="F74" s="11" t="s">
        <v>90</v>
      </c>
      <c r="G74" s="15">
        <v>90</v>
      </c>
      <c r="H74" s="16" t="s">
        <v>88</v>
      </c>
      <c r="I74" s="17">
        <v>5.1499999999999997E-2</v>
      </c>
      <c r="J74" s="18">
        <v>1.1399999999999999</v>
      </c>
      <c r="K74" s="19"/>
      <c r="L74" s="57">
        <v>150</v>
      </c>
      <c r="M74" s="21">
        <f t="shared" si="44"/>
        <v>170.99999999999997</v>
      </c>
      <c r="N74" s="22">
        <v>8.0500000000000007</v>
      </c>
      <c r="O74" s="19"/>
      <c r="P74" s="23">
        <v>5400</v>
      </c>
      <c r="Q74" s="58">
        <f t="shared" si="45"/>
        <v>6155.9999999999991</v>
      </c>
      <c r="R74" s="22">
        <f t="shared" si="46"/>
        <v>309.8</v>
      </c>
      <c r="S74" s="25">
        <v>2.11</v>
      </c>
      <c r="T74" s="26"/>
      <c r="U74" s="27">
        <v>30.5</v>
      </c>
      <c r="V74" s="27">
        <v>17</v>
      </c>
      <c r="W74" s="27">
        <v>34</v>
      </c>
      <c r="X74" s="28">
        <f t="shared" si="47"/>
        <v>17.600000000000001</v>
      </c>
      <c r="Y74" s="26"/>
      <c r="Z74" s="29"/>
      <c r="AA74" s="26"/>
      <c r="AB74" s="63">
        <f t="shared" si="48"/>
        <v>36</v>
      </c>
      <c r="AC74" s="31">
        <v>15</v>
      </c>
      <c r="AD74" s="32">
        <v>20</v>
      </c>
      <c r="AE74" s="26"/>
      <c r="AF74" s="64">
        <v>5901508811561</v>
      </c>
      <c r="AG74" s="26"/>
    </row>
    <row r="75" spans="1:33" x14ac:dyDescent="0.2">
      <c r="A75" s="124">
        <v>26</v>
      </c>
      <c r="B75" s="35">
        <v>10832030008</v>
      </c>
      <c r="C75" s="36"/>
      <c r="D75" s="37" t="s">
        <v>14</v>
      </c>
      <c r="E75" s="165" t="s">
        <v>80</v>
      </c>
      <c r="F75" s="38" t="s">
        <v>90</v>
      </c>
      <c r="G75" s="39">
        <v>90</v>
      </c>
      <c r="H75" s="40" t="s">
        <v>88</v>
      </c>
      <c r="I75" s="41">
        <v>5.1499999999999997E-2</v>
      </c>
      <c r="J75" s="42">
        <v>1.1399999999999999</v>
      </c>
      <c r="K75" s="19"/>
      <c r="L75" s="43">
        <v>150</v>
      </c>
      <c r="M75" s="44">
        <f t="shared" si="44"/>
        <v>170.99999999999997</v>
      </c>
      <c r="N75" s="45">
        <v>8.0500000000000007</v>
      </c>
      <c r="O75" s="19"/>
      <c r="P75" s="52">
        <v>5400</v>
      </c>
      <c r="Q75" s="47">
        <f t="shared" si="45"/>
        <v>6155.9999999999991</v>
      </c>
      <c r="R75" s="45">
        <f t="shared" si="46"/>
        <v>309.8</v>
      </c>
      <c r="S75" s="48">
        <v>1.99</v>
      </c>
      <c r="T75" s="26"/>
      <c r="U75" s="49">
        <v>30.5</v>
      </c>
      <c r="V75" s="49">
        <v>17</v>
      </c>
      <c r="W75" s="49">
        <v>34</v>
      </c>
      <c r="X75" s="50">
        <f t="shared" si="47"/>
        <v>17.600000000000001</v>
      </c>
      <c r="Y75" s="26"/>
      <c r="Z75" s="51"/>
      <c r="AA75" s="26"/>
      <c r="AB75" s="118">
        <f t="shared" si="48"/>
        <v>36</v>
      </c>
      <c r="AC75" s="54">
        <v>15</v>
      </c>
      <c r="AD75" s="55">
        <v>20</v>
      </c>
      <c r="AE75" s="26"/>
      <c r="AF75" s="119">
        <v>5901508811578</v>
      </c>
      <c r="AG75" s="26"/>
    </row>
    <row r="76" spans="1:33" x14ac:dyDescent="0.2">
      <c r="A76" s="124">
        <v>26</v>
      </c>
      <c r="B76" s="12">
        <v>10832030009</v>
      </c>
      <c r="C76" s="13"/>
      <c r="D76" s="14" t="s">
        <v>14</v>
      </c>
      <c r="E76" s="166" t="s">
        <v>81</v>
      </c>
      <c r="F76" s="11" t="s">
        <v>90</v>
      </c>
      <c r="G76" s="15">
        <v>90</v>
      </c>
      <c r="H76" s="16" t="s">
        <v>88</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1.99</v>
      </c>
      <c r="T76" s="26"/>
      <c r="U76" s="27">
        <v>30.5</v>
      </c>
      <c r="V76" s="27">
        <v>17</v>
      </c>
      <c r="W76" s="27">
        <v>34</v>
      </c>
      <c r="X76" s="28">
        <f t="shared" si="47"/>
        <v>17.600000000000001</v>
      </c>
      <c r="Y76" s="26"/>
      <c r="Z76" s="29"/>
      <c r="AA76" s="26"/>
      <c r="AB76" s="63">
        <f t="shared" si="48"/>
        <v>36</v>
      </c>
      <c r="AC76" s="31">
        <v>15</v>
      </c>
      <c r="AD76" s="32">
        <v>20</v>
      </c>
      <c r="AE76" s="26"/>
      <c r="AF76" s="64">
        <v>5901508811585</v>
      </c>
      <c r="AG76" s="26"/>
    </row>
    <row r="77" spans="1:33" ht="5.85" customHeight="1" x14ac:dyDescent="0.2">
      <c r="A77" s="121"/>
      <c r="B77" s="65"/>
      <c r="E77" s="159"/>
      <c r="I77" s="67"/>
    </row>
    <row r="78" spans="1:33" x14ac:dyDescent="0.2">
      <c r="A78" s="124">
        <v>27</v>
      </c>
      <c r="B78" s="35">
        <v>11032030003</v>
      </c>
      <c r="C78" s="36"/>
      <c r="D78" s="37" t="s">
        <v>15</v>
      </c>
      <c r="E78" s="160" t="s">
        <v>75</v>
      </c>
      <c r="F78" s="38" t="s">
        <v>90</v>
      </c>
      <c r="G78" s="39">
        <v>90</v>
      </c>
      <c r="H78" s="40" t="s">
        <v>88</v>
      </c>
      <c r="I78" s="41">
        <v>5.9799999999999999E-2</v>
      </c>
      <c r="J78" s="42">
        <v>1.28</v>
      </c>
      <c r="K78" s="19"/>
      <c r="L78" s="43">
        <v>100</v>
      </c>
      <c r="M78" s="44">
        <f t="shared" ref="M78:M84" si="49">J78*L78</f>
        <v>128</v>
      </c>
      <c r="N78" s="45">
        <v>6.43</v>
      </c>
      <c r="O78" s="19"/>
      <c r="P78" s="52">
        <v>4200</v>
      </c>
      <c r="Q78" s="47">
        <f t="shared" ref="Q78:Q84" si="50">J78*P78</f>
        <v>5376</v>
      </c>
      <c r="R78" s="45">
        <f t="shared" ref="R78:R84" si="51">N78*AB78+AD78</f>
        <v>290.06</v>
      </c>
      <c r="S78" s="48">
        <v>2.11</v>
      </c>
      <c r="T78" s="26"/>
      <c r="U78" s="49">
        <v>30.5</v>
      </c>
      <c r="V78" s="49">
        <v>17</v>
      </c>
      <c r="W78" s="49">
        <v>42.5</v>
      </c>
      <c r="X78" s="50">
        <f t="shared" ref="X78:X84" si="52">_xlfn.FLOOR.MATH((U78*V78*W78)/1000,0.05,0)</f>
        <v>22</v>
      </c>
      <c r="Y78" s="26"/>
      <c r="Z78" s="51"/>
      <c r="AA78" s="26"/>
      <c r="AB78" s="118">
        <f t="shared" ref="AB78:AB84" si="53">P78/L78</f>
        <v>42</v>
      </c>
      <c r="AC78" s="54">
        <v>15</v>
      </c>
      <c r="AD78" s="55">
        <v>20</v>
      </c>
      <c r="AE78" s="26"/>
      <c r="AF78" s="60">
        <v>5901508811592</v>
      </c>
      <c r="AG78" s="26"/>
    </row>
    <row r="79" spans="1:33" x14ac:dyDescent="0.2">
      <c r="A79" s="124">
        <v>27</v>
      </c>
      <c r="B79" s="12">
        <v>11032030004</v>
      </c>
      <c r="C79" s="13"/>
      <c r="D79" s="14" t="s">
        <v>15</v>
      </c>
      <c r="E79" s="161" t="s">
        <v>76</v>
      </c>
      <c r="F79" s="11" t="s">
        <v>90</v>
      </c>
      <c r="G79" s="15">
        <v>90</v>
      </c>
      <c r="H79" s="16" t="s">
        <v>88</v>
      </c>
      <c r="I79" s="17">
        <v>5.9799999999999999E-2</v>
      </c>
      <c r="J79" s="18">
        <v>1.28</v>
      </c>
      <c r="K79" s="19"/>
      <c r="L79" s="57">
        <v>100</v>
      </c>
      <c r="M79" s="21">
        <f t="shared" si="49"/>
        <v>128</v>
      </c>
      <c r="N79" s="22">
        <v>6.43</v>
      </c>
      <c r="O79" s="19"/>
      <c r="P79" s="23">
        <v>4200</v>
      </c>
      <c r="Q79" s="58">
        <f t="shared" si="50"/>
        <v>5376</v>
      </c>
      <c r="R79" s="22">
        <f t="shared" si="51"/>
        <v>290.06</v>
      </c>
      <c r="S79" s="25">
        <v>2.11</v>
      </c>
      <c r="T79" s="26"/>
      <c r="U79" s="27">
        <v>30.5</v>
      </c>
      <c r="V79" s="27">
        <v>17</v>
      </c>
      <c r="W79" s="27">
        <v>42.5</v>
      </c>
      <c r="X79" s="28">
        <f t="shared" si="52"/>
        <v>22</v>
      </c>
      <c r="Y79" s="26"/>
      <c r="Z79" s="29"/>
      <c r="AA79" s="26"/>
      <c r="AB79" s="63">
        <f t="shared" si="53"/>
        <v>42</v>
      </c>
      <c r="AC79" s="31">
        <v>15</v>
      </c>
      <c r="AD79" s="32">
        <v>20</v>
      </c>
      <c r="AE79" s="26"/>
      <c r="AF79" s="64">
        <v>5901508811608</v>
      </c>
      <c r="AG79" s="26"/>
    </row>
    <row r="80" spans="1:33" x14ac:dyDescent="0.2">
      <c r="A80" s="124">
        <v>27</v>
      </c>
      <c r="B80" s="35">
        <v>11032030005</v>
      </c>
      <c r="C80" s="36"/>
      <c r="D80" s="37" t="s">
        <v>15</v>
      </c>
      <c r="E80" s="162" t="s">
        <v>77</v>
      </c>
      <c r="F80" s="38" t="s">
        <v>90</v>
      </c>
      <c r="G80" s="39">
        <v>90</v>
      </c>
      <c r="H80" s="40" t="s">
        <v>88</v>
      </c>
      <c r="I80" s="41">
        <v>5.9799999999999999E-2</v>
      </c>
      <c r="J80" s="42">
        <v>1.28</v>
      </c>
      <c r="K80" s="19"/>
      <c r="L80" s="43">
        <v>100</v>
      </c>
      <c r="M80" s="44">
        <f t="shared" si="49"/>
        <v>128</v>
      </c>
      <c r="N80" s="45">
        <v>6.43</v>
      </c>
      <c r="O80" s="19"/>
      <c r="P80" s="52">
        <v>3000</v>
      </c>
      <c r="Q80" s="47">
        <f t="shared" si="50"/>
        <v>3840</v>
      </c>
      <c r="R80" s="45">
        <f t="shared" si="51"/>
        <v>212.89999999999998</v>
      </c>
      <c r="S80" s="48">
        <v>1.99</v>
      </c>
      <c r="T80" s="26"/>
      <c r="U80" s="49">
        <v>30.5</v>
      </c>
      <c r="V80" s="49">
        <v>17</v>
      </c>
      <c r="W80" s="49">
        <v>42.5</v>
      </c>
      <c r="X80" s="50">
        <f t="shared" si="52"/>
        <v>22</v>
      </c>
      <c r="Y80" s="26"/>
      <c r="Z80" s="51"/>
      <c r="AA80" s="26"/>
      <c r="AB80" s="118">
        <f t="shared" si="53"/>
        <v>30</v>
      </c>
      <c r="AC80" s="54">
        <v>15</v>
      </c>
      <c r="AD80" s="55">
        <v>20</v>
      </c>
      <c r="AE80" s="26"/>
      <c r="AF80" s="119">
        <v>5901508811615</v>
      </c>
      <c r="AG80" s="26"/>
    </row>
    <row r="81" spans="1:33" x14ac:dyDescent="0.2">
      <c r="A81" s="124">
        <v>27</v>
      </c>
      <c r="B81" s="12">
        <v>11032030006</v>
      </c>
      <c r="C81" s="13"/>
      <c r="D81" s="14" t="s">
        <v>15</v>
      </c>
      <c r="E81" s="163" t="s">
        <v>78</v>
      </c>
      <c r="F81" s="11" t="s">
        <v>90</v>
      </c>
      <c r="G81" s="15">
        <v>90</v>
      </c>
      <c r="H81" s="16" t="s">
        <v>88</v>
      </c>
      <c r="I81" s="17">
        <v>5.9799999999999999E-2</v>
      </c>
      <c r="J81" s="18">
        <v>1.28</v>
      </c>
      <c r="K81" s="19"/>
      <c r="L81" s="57">
        <v>100</v>
      </c>
      <c r="M81" s="21">
        <f t="shared" si="49"/>
        <v>128</v>
      </c>
      <c r="N81" s="22">
        <v>6.43</v>
      </c>
      <c r="O81" s="19"/>
      <c r="P81" s="23">
        <v>3000</v>
      </c>
      <c r="Q81" s="58">
        <f t="shared" si="50"/>
        <v>3840</v>
      </c>
      <c r="R81" s="22">
        <f t="shared" si="51"/>
        <v>212.89999999999998</v>
      </c>
      <c r="S81" s="25">
        <v>1.99</v>
      </c>
      <c r="T81" s="26"/>
      <c r="U81" s="27">
        <v>30.5</v>
      </c>
      <c r="V81" s="27">
        <v>17</v>
      </c>
      <c r="W81" s="27">
        <v>42.5</v>
      </c>
      <c r="X81" s="28">
        <f t="shared" si="52"/>
        <v>22</v>
      </c>
      <c r="Y81" s="26"/>
      <c r="Z81" s="29"/>
      <c r="AA81" s="26"/>
      <c r="AB81" s="63">
        <f t="shared" si="53"/>
        <v>30</v>
      </c>
      <c r="AC81" s="31">
        <v>15</v>
      </c>
      <c r="AD81" s="32">
        <v>20</v>
      </c>
      <c r="AE81" s="26"/>
      <c r="AF81" s="64">
        <v>5901508812582</v>
      </c>
      <c r="AG81" s="26"/>
    </row>
    <row r="82" spans="1:33" x14ac:dyDescent="0.2">
      <c r="A82" s="124">
        <v>27</v>
      </c>
      <c r="B82" s="35">
        <v>11032030007</v>
      </c>
      <c r="C82" s="36"/>
      <c r="D82" s="37" t="s">
        <v>15</v>
      </c>
      <c r="E82" s="164" t="s">
        <v>79</v>
      </c>
      <c r="F82" s="38" t="s">
        <v>90</v>
      </c>
      <c r="G82" s="39">
        <v>90</v>
      </c>
      <c r="H82" s="40" t="s">
        <v>88</v>
      </c>
      <c r="I82" s="41">
        <v>5.9799999999999999E-2</v>
      </c>
      <c r="J82" s="42">
        <v>1.28</v>
      </c>
      <c r="K82" s="19"/>
      <c r="L82" s="43">
        <v>100</v>
      </c>
      <c r="M82" s="44">
        <f t="shared" si="49"/>
        <v>128</v>
      </c>
      <c r="N82" s="45">
        <v>6.43</v>
      </c>
      <c r="O82" s="19"/>
      <c r="P82" s="52">
        <v>3500</v>
      </c>
      <c r="Q82" s="47">
        <f t="shared" si="50"/>
        <v>4480</v>
      </c>
      <c r="R82" s="45">
        <f t="shared" si="51"/>
        <v>245.04999999999998</v>
      </c>
      <c r="S82" s="48">
        <v>1.99</v>
      </c>
      <c r="T82" s="26"/>
      <c r="U82" s="49">
        <v>30.5</v>
      </c>
      <c r="V82" s="49">
        <v>17</v>
      </c>
      <c r="W82" s="49">
        <v>42.5</v>
      </c>
      <c r="X82" s="50">
        <f t="shared" si="52"/>
        <v>22</v>
      </c>
      <c r="Y82" s="26"/>
      <c r="Z82" s="51"/>
      <c r="AA82" s="26"/>
      <c r="AB82" s="118">
        <f t="shared" si="53"/>
        <v>35</v>
      </c>
      <c r="AC82" s="54">
        <v>15</v>
      </c>
      <c r="AD82" s="55">
        <v>20</v>
      </c>
      <c r="AE82" s="26"/>
      <c r="AF82" s="119">
        <v>5901508811622</v>
      </c>
      <c r="AG82" s="26"/>
    </row>
    <row r="83" spans="1:33" x14ac:dyDescent="0.2">
      <c r="A83" s="124">
        <v>27</v>
      </c>
      <c r="B83" s="12">
        <v>11032030008</v>
      </c>
      <c r="C83" s="13"/>
      <c r="D83" s="14" t="s">
        <v>15</v>
      </c>
      <c r="E83" s="165" t="s">
        <v>80</v>
      </c>
      <c r="F83" s="11" t="s">
        <v>90</v>
      </c>
      <c r="G83" s="15">
        <v>90</v>
      </c>
      <c r="H83" s="16" t="s">
        <v>88</v>
      </c>
      <c r="I83" s="17">
        <v>5.9799999999999999E-2</v>
      </c>
      <c r="J83" s="18">
        <v>1.28</v>
      </c>
      <c r="K83" s="19"/>
      <c r="L83" s="57">
        <v>150</v>
      </c>
      <c r="M83" s="21">
        <f t="shared" si="49"/>
        <v>192</v>
      </c>
      <c r="N83" s="22">
        <v>9.42</v>
      </c>
      <c r="O83" s="19"/>
      <c r="P83" s="23">
        <v>5400</v>
      </c>
      <c r="Q83" s="58">
        <f t="shared" si="50"/>
        <v>6912</v>
      </c>
      <c r="R83" s="22">
        <f t="shared" si="51"/>
        <v>431352.38</v>
      </c>
      <c r="S83" s="25">
        <v>1.99</v>
      </c>
      <c r="T83" s="26"/>
      <c r="U83" s="27">
        <v>30.5</v>
      </c>
      <c r="V83" s="27">
        <v>17</v>
      </c>
      <c r="W83" s="27">
        <v>42.5</v>
      </c>
      <c r="X83" s="28">
        <f t="shared" si="52"/>
        <v>22</v>
      </c>
      <c r="Y83" s="26"/>
      <c r="Z83" s="29"/>
      <c r="AA83" s="26"/>
      <c r="AB83" s="63">
        <v>45789</v>
      </c>
      <c r="AC83" s="31">
        <v>15</v>
      </c>
      <c r="AD83" s="32">
        <v>20</v>
      </c>
      <c r="AE83" s="26"/>
      <c r="AF83" s="64">
        <v>5901508811639</v>
      </c>
      <c r="AG83" s="26"/>
    </row>
    <row r="84" spans="1:33" x14ac:dyDescent="0.2">
      <c r="A84" s="124">
        <v>27</v>
      </c>
      <c r="B84" s="35">
        <v>11032030009</v>
      </c>
      <c r="C84" s="36"/>
      <c r="D84" s="37" t="s">
        <v>15</v>
      </c>
      <c r="E84" s="166" t="s">
        <v>81</v>
      </c>
      <c r="F84" s="38" t="s">
        <v>90</v>
      </c>
      <c r="G84" s="39">
        <v>90</v>
      </c>
      <c r="H84" s="40" t="s">
        <v>88</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60">
        <f t="shared" si="53"/>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2025-07-02T13:58:28Z</dcterms:modified>
</cp:coreProperties>
</file>