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8_{28B9DCDC-C22F-4FA0-AF6F-9A6536F5EE80}" xr6:coauthVersionLast="47" xr6:coauthVersionMax="47" xr10:uidLastSave="{00000000-0000-0000-0000-000000000000}"/>
  <bookViews>
    <workbookView xWindow="-28920" yWindow="-120" windowWidth="29040" windowHeight="15720" xr2:uid="{00000000-000D-0000-FFFF-FFFF00000000}"/>
  </bookViews>
  <sheets>
    <sheet name="ECO-Papiertaschen" sheetId="1" r:id="rId1"/>
  </sheets>
  <calcPr calcId="181029"/>
</workbook>
</file>

<file path=xl/calcChain.xml><?xml version="1.0" encoding="utf-8"?>
<calcChain xmlns="http://schemas.openxmlformats.org/spreadsheetml/2006/main">
  <c r="AB28" i="1" l="1"/>
  <c r="X28" i="1"/>
  <c r="R28" i="1"/>
  <c r="Q28" i="1"/>
  <c r="M28" i="1"/>
  <c r="AB25" i="1" l="1"/>
  <c r="R25" i="1" s="1"/>
  <c r="X25" i="1"/>
  <c r="Q25" i="1"/>
  <c r="M25" i="1"/>
  <c r="X6" i="1"/>
  <c r="X36" i="1" l="1"/>
  <c r="AB36" i="1"/>
  <c r="AB38" i="1"/>
  <c r="R38" i="1" s="1"/>
  <c r="AB37" i="1"/>
  <c r="AB39" i="1"/>
  <c r="AB40" i="1"/>
  <c r="R40" i="1" s="1"/>
  <c r="AB30" i="1"/>
  <c r="X30" i="1"/>
  <c r="AB18" i="1"/>
  <c r="AB20" i="1"/>
  <c r="R20" i="1" s="1"/>
  <c r="X20" i="1"/>
  <c r="AB10" i="1"/>
  <c r="X40" i="1"/>
  <c r="Q40" i="1"/>
  <c r="M40" i="1"/>
  <c r="AB29" i="1"/>
  <c r="R29" i="1" s="1"/>
  <c r="X29" i="1"/>
  <c r="Q29" i="1"/>
  <c r="M29" i="1"/>
  <c r="AB6" i="1" l="1"/>
  <c r="R6" i="1" s="1"/>
  <c r="AB4" i="1"/>
  <c r="AB5" i="1"/>
  <c r="R36" i="1" l="1"/>
  <c r="Q32" i="1"/>
  <c r="Q34" i="1"/>
  <c r="Q35" i="1"/>
  <c r="Q36" i="1"/>
  <c r="Q37" i="1"/>
  <c r="Q38" i="1"/>
  <c r="M36" i="1"/>
  <c r="Q30" i="1" l="1"/>
  <c r="M30" i="1"/>
  <c r="Q6" i="1"/>
  <c r="M6" i="1"/>
  <c r="M4" i="1" l="1"/>
  <c r="Q4" i="1"/>
  <c r="X4" i="1"/>
  <c r="R4" i="1"/>
  <c r="M5" i="1"/>
  <c r="Q5" i="1"/>
  <c r="X5" i="1"/>
  <c r="M7" i="1"/>
  <c r="Q7" i="1"/>
  <c r="X7" i="1"/>
  <c r="AB7" i="1"/>
  <c r="M8" i="1"/>
  <c r="Q8" i="1"/>
  <c r="X8" i="1"/>
  <c r="AB8" i="1"/>
  <c r="M12" i="1"/>
  <c r="Q12" i="1"/>
  <c r="X12" i="1"/>
  <c r="AB12" i="1"/>
  <c r="R12" i="1" s="1"/>
  <c r="M13" i="1"/>
  <c r="Q13" i="1"/>
  <c r="X13" i="1"/>
  <c r="AB13" i="1"/>
  <c r="M9" i="1"/>
  <c r="Q9" i="1"/>
  <c r="X9" i="1"/>
  <c r="AB9" i="1"/>
  <c r="R9" i="1" s="1"/>
  <c r="M11" i="1"/>
  <c r="Q11" i="1"/>
  <c r="X11" i="1"/>
  <c r="AB11" i="1"/>
  <c r="R11" i="1" s="1"/>
  <c r="M10" i="1"/>
  <c r="Q10" i="1"/>
  <c r="X10" i="1"/>
  <c r="R10" i="1"/>
  <c r="M15" i="1"/>
  <c r="Q15" i="1"/>
  <c r="X15" i="1"/>
  <c r="AB15" i="1"/>
  <c r="R15" i="1" s="1"/>
  <c r="M16" i="1"/>
  <c r="Q16" i="1"/>
  <c r="X16" i="1"/>
  <c r="AB16" i="1"/>
  <c r="M17" i="1"/>
  <c r="Q17" i="1"/>
  <c r="X17" i="1"/>
  <c r="AB17" i="1"/>
  <c r="R17" i="1" s="1"/>
  <c r="M18" i="1"/>
  <c r="Q18" i="1"/>
  <c r="X18" i="1"/>
  <c r="R18" i="1"/>
  <c r="M22" i="1"/>
  <c r="Q22" i="1"/>
  <c r="X22" i="1"/>
  <c r="AB22" i="1"/>
  <c r="M23" i="1"/>
  <c r="Q23" i="1"/>
  <c r="X23" i="1"/>
  <c r="AB23" i="1"/>
  <c r="R23" i="1" s="1"/>
  <c r="M19" i="1"/>
  <c r="Q19" i="1"/>
  <c r="X19" i="1"/>
  <c r="AB19" i="1"/>
  <c r="R19" i="1" s="1"/>
  <c r="M21" i="1"/>
  <c r="Q21" i="1"/>
  <c r="X21" i="1"/>
  <c r="AB21" i="1"/>
  <c r="R21" i="1" s="1"/>
  <c r="M20" i="1"/>
  <c r="Q20" i="1"/>
  <c r="M26" i="1"/>
  <c r="Q26" i="1"/>
  <c r="R26" i="1"/>
  <c r="X26" i="1"/>
  <c r="M27" i="1"/>
  <c r="Q27" i="1"/>
  <c r="X27" i="1"/>
  <c r="AB27" i="1"/>
  <c r="R27" i="1" s="1"/>
  <c r="M32" i="1"/>
  <c r="X32" i="1"/>
  <c r="AB32" i="1"/>
  <c r="R32" i="1" s="1"/>
  <c r="M34" i="1"/>
  <c r="X34" i="1"/>
  <c r="AB34" i="1"/>
  <c r="R34" i="1" s="1"/>
  <c r="M35" i="1"/>
  <c r="X35" i="1"/>
  <c r="AB35" i="1"/>
  <c r="R35" i="1" s="1"/>
  <c r="M37" i="1"/>
  <c r="X37" i="1"/>
  <c r="R37" i="1"/>
  <c r="M38" i="1"/>
  <c r="X38" i="1"/>
  <c r="M39" i="1"/>
  <c r="Q39" i="1"/>
  <c r="X39" i="1"/>
  <c r="M42" i="1"/>
  <c r="Q42" i="1"/>
  <c r="X42" i="1"/>
  <c r="AB42" i="1"/>
  <c r="M43" i="1"/>
  <c r="Q43" i="1"/>
  <c r="X43" i="1"/>
  <c r="AB43" i="1"/>
  <c r="R43" i="1" s="1"/>
  <c r="M44" i="1"/>
  <c r="Q44" i="1"/>
  <c r="X44" i="1"/>
  <c r="AB44" i="1"/>
  <c r="M46" i="1"/>
  <c r="Q46" i="1"/>
  <c r="X46" i="1"/>
  <c r="AB46" i="1"/>
  <c r="R46" i="1" s="1"/>
  <c r="M47" i="1"/>
  <c r="Q47" i="1"/>
  <c r="X47" i="1"/>
  <c r="AB47" i="1"/>
  <c r="R47" i="1" s="1"/>
  <c r="M48" i="1"/>
  <c r="Q48" i="1"/>
  <c r="X48" i="1"/>
  <c r="AB48" i="1"/>
  <c r="R48" i="1" s="1"/>
  <c r="M49" i="1"/>
  <c r="Q49" i="1"/>
  <c r="X49" i="1"/>
  <c r="AB49" i="1"/>
  <c r="M50" i="1"/>
  <c r="Q50" i="1"/>
  <c r="X50" i="1"/>
  <c r="AB50" i="1"/>
  <c r="R50" i="1" s="1"/>
  <c r="M51" i="1"/>
  <c r="Q51" i="1"/>
  <c r="X51" i="1"/>
  <c r="AB51" i="1"/>
  <c r="M53" i="1"/>
  <c r="Q53" i="1"/>
  <c r="X53" i="1"/>
  <c r="AB53" i="1"/>
  <c r="M54" i="1"/>
  <c r="Q54" i="1"/>
  <c r="X54" i="1"/>
  <c r="AB54" i="1"/>
  <c r="R54" i="1" s="1"/>
  <c r="M55" i="1"/>
  <c r="Q55" i="1"/>
  <c r="X55" i="1"/>
  <c r="AB55" i="1"/>
  <c r="R55" i="1" s="1"/>
  <c r="M56" i="1"/>
  <c r="Q56" i="1"/>
  <c r="X56" i="1"/>
  <c r="AB56" i="1"/>
  <c r="M57" i="1"/>
  <c r="Q57" i="1"/>
  <c r="X57" i="1"/>
  <c r="AB57" i="1"/>
  <c r="R57" i="1" s="1"/>
  <c r="M58" i="1"/>
  <c r="Q58" i="1"/>
  <c r="X58" i="1"/>
  <c r="AB58" i="1"/>
  <c r="M59" i="1"/>
  <c r="Q59" i="1"/>
  <c r="X59" i="1"/>
  <c r="AB59" i="1"/>
  <c r="R59" i="1" s="1"/>
  <c r="M61" i="1"/>
  <c r="Q61" i="1"/>
  <c r="X61" i="1"/>
  <c r="AB61" i="1"/>
  <c r="M62" i="1"/>
  <c r="Q62" i="1"/>
  <c r="X62" i="1"/>
  <c r="AB62" i="1"/>
  <c r="R62" i="1" s="1"/>
  <c r="M63" i="1"/>
  <c r="Q63" i="1"/>
  <c r="X63" i="1"/>
  <c r="AB63" i="1"/>
  <c r="R63" i="1" s="1"/>
  <c r="M64" i="1"/>
  <c r="Q64" i="1"/>
  <c r="X64" i="1"/>
  <c r="AB64" i="1"/>
  <c r="R64" i="1" s="1"/>
  <c r="M65" i="1"/>
  <c r="Q65" i="1"/>
  <c r="X65" i="1"/>
  <c r="AB65" i="1"/>
  <c r="R65" i="1" s="1"/>
  <c r="M66" i="1"/>
  <c r="Q66" i="1"/>
  <c r="X66" i="1"/>
  <c r="AB66" i="1"/>
  <c r="R66" i="1" s="1"/>
  <c r="M67" i="1"/>
  <c r="Q67" i="1"/>
  <c r="X67" i="1"/>
  <c r="AB67" i="1"/>
  <c r="M69" i="1"/>
  <c r="Q69" i="1"/>
  <c r="X69" i="1"/>
  <c r="AB69" i="1"/>
  <c r="R69" i="1" s="1"/>
  <c r="M70" i="1"/>
  <c r="Q70" i="1"/>
  <c r="X70" i="1"/>
  <c r="AB70" i="1"/>
  <c r="M71" i="1"/>
  <c r="Q71" i="1"/>
  <c r="X71" i="1"/>
  <c r="AB71" i="1"/>
  <c r="M72" i="1"/>
  <c r="Q72" i="1"/>
  <c r="X72" i="1"/>
  <c r="AB72" i="1"/>
  <c r="R72" i="1" s="1"/>
  <c r="M73" i="1"/>
  <c r="Q73" i="1"/>
  <c r="X73" i="1"/>
  <c r="AB73" i="1"/>
  <c r="R73" i="1" s="1"/>
  <c r="M74" i="1"/>
  <c r="Q74" i="1"/>
  <c r="X74" i="1"/>
  <c r="AB74" i="1"/>
  <c r="R74" i="1" s="1"/>
  <c r="M75" i="1"/>
  <c r="Q75" i="1"/>
  <c r="X75" i="1"/>
  <c r="AB75" i="1"/>
  <c r="R75" i="1" s="1"/>
  <c r="M77" i="1"/>
  <c r="Q77" i="1"/>
  <c r="X77" i="1"/>
  <c r="AB77" i="1"/>
  <c r="M78" i="1"/>
  <c r="Q78" i="1"/>
  <c r="X78" i="1"/>
  <c r="AB78" i="1"/>
  <c r="M79" i="1"/>
  <c r="Q79" i="1"/>
  <c r="X79" i="1"/>
  <c r="AB79" i="1"/>
  <c r="M80" i="1"/>
  <c r="Q80" i="1"/>
  <c r="X80" i="1"/>
  <c r="AB80" i="1"/>
  <c r="R80" i="1" s="1"/>
  <c r="M81" i="1"/>
  <c r="Q81" i="1"/>
  <c r="X81" i="1"/>
  <c r="AB81" i="1"/>
  <c r="R81" i="1" s="1"/>
  <c r="M82" i="1"/>
  <c r="Q82" i="1"/>
  <c r="X82" i="1"/>
  <c r="R82" i="1"/>
  <c r="M83" i="1"/>
  <c r="Q83" i="1"/>
  <c r="X83" i="1"/>
  <c r="AB83" i="1"/>
  <c r="R53" i="1" l="1"/>
  <c r="R49" i="1"/>
  <c r="R77" i="1"/>
  <c r="R39" i="1"/>
  <c r="R16" i="1"/>
  <c r="R71" i="1"/>
  <c r="R44" i="1"/>
  <c r="R78" i="1"/>
  <c r="R67" i="1"/>
  <c r="R83" i="1"/>
  <c r="R56" i="1"/>
  <c r="R13" i="1"/>
  <c r="R5" i="1"/>
  <c r="R58" i="1"/>
  <c r="R7" i="1"/>
  <c r="R79" i="1"/>
  <c r="R70" i="1"/>
  <c r="R61" i="1"/>
  <c r="R51" i="1"/>
  <c r="R42" i="1"/>
  <c r="R22" i="1"/>
  <c r="R8" i="1"/>
</calcChain>
</file>

<file path=xl/sharedStrings.xml><?xml version="1.0" encoding="utf-8"?>
<sst xmlns="http://schemas.openxmlformats.org/spreadsheetml/2006/main" count="371" uniqueCount="98">
  <si>
    <t>212134010000</t>
  </si>
  <si>
    <t>25634010000</t>
  </si>
  <si>
    <t>212534010000</t>
  </si>
  <si>
    <t xml:space="preserve"> </t>
  </si>
  <si>
    <t>211634020000</t>
  </si>
  <si>
    <t>218134010000</t>
  </si>
  <si>
    <t>212013010000</t>
  </si>
  <si>
    <t>211613010000</t>
  </si>
  <si>
    <t>11</t>
  </si>
  <si>
    <t>karton</t>
  </si>
  <si>
    <t>350x180x440 mm</t>
  </si>
  <si>
    <t>240x100x320 mm</t>
  </si>
  <si>
    <t>180x80x225 mm</t>
  </si>
  <si>
    <t>305x170x340 mm</t>
  </si>
  <si>
    <t>305x170x425 mm</t>
  </si>
  <si>
    <t>400x180x390 mm</t>
  </si>
  <si>
    <t>500x180x390 mm</t>
  </si>
  <si>
    <t>340x200x330 mm</t>
  </si>
  <si>
    <t>360x330x320 mm</t>
  </si>
  <si>
    <t>210813018000</t>
  </si>
  <si>
    <t>211334010000</t>
  </si>
  <si>
    <t>15</t>
  </si>
  <si>
    <t>260x140x320 mm</t>
  </si>
  <si>
    <t>290x170x330 mm</t>
  </si>
  <si>
    <t>320x170x420 mm</t>
  </si>
  <si>
    <t>320x220x370 mm</t>
  </si>
  <si>
    <t>19</t>
  </si>
  <si>
    <t>320x160x260 mm</t>
  </si>
  <si>
    <t>214734028000</t>
  </si>
  <si>
    <t>320x220x250 mm</t>
  </si>
  <si>
    <t>180x80x235 mm</t>
  </si>
  <si>
    <t>22</t>
  </si>
  <si>
    <t>25613010000</t>
  </si>
  <si>
    <t>320x160x420 mm</t>
  </si>
  <si>
    <t>211834010000</t>
  </si>
  <si>
    <t>10411038000</t>
  </si>
  <si>
    <t>Standardprodukt</t>
  </si>
  <si>
    <t>"Kartoncode -BK" (EAN-13 für Kartons, Papiertüten im Karton ohne EAN-13 für 1 Stück).</t>
  </si>
  <si>
    <t xml:space="preserve">Palette - genaue Informationen </t>
  </si>
  <si>
    <t>Menge der kartons auf einer vollen Palette</t>
  </si>
  <si>
    <t>Höhe der Holzpalette</t>
  </si>
  <si>
    <t>Gewicht der Holzpalette 120x80 cm (es gibt keine EURO-Palette) [Kg]</t>
  </si>
  <si>
    <t>Maße eines Kartons [mm]</t>
  </si>
  <si>
    <t xml:space="preserve">Tasche - genaue Informationen </t>
  </si>
  <si>
    <t>Taschen-breite [cm]</t>
  </si>
  <si>
    <t>Boden-breite [cm]</t>
  </si>
  <si>
    <t>Taschen-höhe [cm]</t>
  </si>
  <si>
    <t>Taschen-volumen [L]</t>
  </si>
  <si>
    <t>Katalog-seite</t>
  </si>
  <si>
    <t>index - AKTUELL</t>
  </si>
  <si>
    <t>andere Informationen</t>
  </si>
  <si>
    <t>Produkt (Beschreibung)</t>
  </si>
  <si>
    <t>Menge im Karton [St.]</t>
  </si>
  <si>
    <t>Gewicht eines Kartons [Kg]</t>
  </si>
  <si>
    <t>Gewicht eines Tashe [Kg]</t>
  </si>
  <si>
    <t>Farbe der Hawndgriffe</t>
  </si>
  <si>
    <t>Papier-gewicht [g/m2]</t>
  </si>
  <si>
    <t>aus dem Papier gefertigt</t>
  </si>
  <si>
    <t>Karton</t>
  </si>
  <si>
    <t>Preis*              [PLN Netto/St.]</t>
  </si>
  <si>
    <t>Preis*              [PLN Netto/Karton]</t>
  </si>
  <si>
    <t>Palette</t>
  </si>
  <si>
    <t>Paletten-menge [St.]</t>
  </si>
  <si>
    <t>Gewicht der Vollpalette [Kg]</t>
  </si>
  <si>
    <t>Höhe der Vollpalette [m]</t>
  </si>
  <si>
    <t>Preis*[PLN Netto/ Palette]</t>
  </si>
  <si>
    <t>APLA-Tasche - Pastell Himmelblau</t>
  </si>
  <si>
    <t>APLA-Tasche - Pastell Pffeferminzfarbe</t>
  </si>
  <si>
    <t>APLA-Tasche - Pastell Rosa</t>
  </si>
  <si>
    <t xml:space="preserve">APLA-Tasche - Pastell Rosa </t>
  </si>
  <si>
    <t>APLA-Tasche - schwarz</t>
  </si>
  <si>
    <t>APLA-Tasche - rot</t>
  </si>
  <si>
    <t>APLA-Tasche - dunkelbalu</t>
  </si>
  <si>
    <t>APLA-Tasche - orange</t>
  </si>
  <si>
    <t>APLA-Tasche - dunkelgrün</t>
  </si>
  <si>
    <t>APLA-Tasche - hellgrün</t>
  </si>
  <si>
    <t>APLA-Tasche - gelb</t>
  </si>
  <si>
    <t>BRAUNE ZARTE Tasche</t>
  </si>
  <si>
    <t>braune Papiertasche</t>
  </si>
  <si>
    <t>weiße Catering Papiertasche</t>
  </si>
  <si>
    <t>braune Catering Papiertasche</t>
  </si>
  <si>
    <t>weiße Papiertasche</t>
  </si>
  <si>
    <t>weiß</t>
  </si>
  <si>
    <t>braun</t>
  </si>
  <si>
    <t>weiß glatt</t>
  </si>
  <si>
    <t>Recycling braun</t>
  </si>
  <si>
    <t>VERKAUF</t>
  </si>
  <si>
    <r>
      <t xml:space="preserve">! </t>
    </r>
    <r>
      <rPr>
        <b/>
        <sz val="6.5"/>
        <color rgb="FFC00000"/>
        <rFont val="Arial"/>
        <family val="2"/>
        <charset val="238"/>
      </rPr>
      <t xml:space="preserve">VERKAUF </t>
    </r>
    <r>
      <rPr>
        <b/>
        <sz val="6.5"/>
        <color theme="1"/>
        <rFont val="Arial"/>
        <family val="2"/>
        <charset val="238"/>
      </rPr>
      <t>- Dieser Preis ist der niedrigste der letzten 30 Tage. Die Ausverkaufspreise liegen keinem Rabattsystem unter und betreffen der Käufe in der Menge von vollen Paletten. Ausverkauf dauert so lange der Vorrat reicht.</t>
    </r>
  </si>
  <si>
    <t>! Die angegebenen Preise betreffen der Fertigware ohne Aufdruck.</t>
  </si>
  <si>
    <t>OHNE</t>
  </si>
  <si>
    <t>Format der Papiertaschen (mm)</t>
  </si>
  <si>
    <t>218113010000</t>
  </si>
  <si>
    <t>320x160x290 mm</t>
  </si>
  <si>
    <t>212113010000</t>
  </si>
  <si>
    <t>0,0423 kg</t>
  </si>
  <si>
    <t>0,5041 kg</t>
  </si>
  <si>
    <t>320x220x320 mm</t>
  </si>
  <si>
    <r>
      <t>240x100x</t>
    </r>
    <r>
      <rPr>
        <sz val="8"/>
        <color rgb="FFFF0000"/>
        <rFont val="Arial"/>
        <family val="2"/>
        <charset val="238"/>
      </rPr>
      <t>320</t>
    </r>
    <r>
      <rPr>
        <sz val="8"/>
        <color theme="1"/>
        <rFont val="Arial"/>
        <family val="2"/>
        <charset val="238"/>
      </rPr>
      <t xml:space="preserve"> mm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</si>
</sst>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 #,##0.00\ &quot;zł&quot;_-;\-* #,##0.00\ &quot;zł&quot;_-;_-* &quot;-&quot;??\ &quot;zł&quot;_-;_-@_-"/>
    <numFmt numFmtId="164" formatCode="##&quot; g&quot;"/>
    <numFmt numFmtId="165" formatCode="0.0000&quot; kg&quot;"/>
    <numFmt numFmtId="166" formatCode="##.00&quot; kg&quot;"/>
    <numFmt numFmtId="167" formatCode="##.##&quot; m&quot;"/>
    <numFmt numFmtId="168" formatCode="##.0&quot; cm&quot;"/>
    <numFmt numFmtId="169" formatCode="##.00&quot; L&quot;"/>
    <numFmt numFmtId="170" formatCode="##&quot; cm&quot;"/>
    <numFmt numFmtId="171" formatCode="##&quot; kg&quot;"/>
    <numFmt numFmtId="172" formatCode="_-* #,##0.000\ &quot;zł&quot;_-;\-* #,##0.000\ &quot;zł&quot;_-;_-* &quot;-&quot;??\ &quot;zł&quot;_-;_-@_-"/>
  </numFmts>
  <fonts count="37" x14ac:knownFonts="1">
    <font>
      <sz val="11"/>
      <color theme="1"/>
      <name val="Calibri"/>
      <family val="2"/>
      <scheme val="minor"/>
    </font>
    <font>
      <sz val="11"/>
      <color theme="1"/>
      <name val="Calibri"/>
      <family val="2"/>
      <charset val="238"/>
      <scheme val="minor"/>
    </font>
    <font>
      <sz val="11"/>
      <color theme="1"/>
      <name val="Calibri"/>
      <family val="2"/>
      <scheme val="minor"/>
    </font>
    <font>
      <sz val="7"/>
      <color theme="1"/>
      <name val="Arial"/>
      <family val="2"/>
      <charset val="238"/>
    </font>
    <font>
      <b/>
      <sz val="7"/>
      <color theme="1"/>
      <name val="Arial"/>
      <family val="2"/>
      <charset val="238"/>
    </font>
    <font>
      <i/>
      <sz val="7"/>
      <color theme="1"/>
      <name val="Arial"/>
      <family val="2"/>
      <charset val="238"/>
    </font>
    <font>
      <b/>
      <i/>
      <sz val="7"/>
      <color theme="1"/>
      <name val="Arial"/>
      <family val="2"/>
      <charset val="238"/>
    </font>
    <font>
      <b/>
      <sz val="6.5"/>
      <name val="Arial"/>
      <family val="2"/>
      <charset val="238"/>
    </font>
    <font>
      <b/>
      <sz val="6.5"/>
      <color theme="1"/>
      <name val="Arial"/>
      <family val="2"/>
      <charset val="238"/>
    </font>
    <font>
      <i/>
      <sz val="6.5"/>
      <color theme="1"/>
      <name val="Arial"/>
      <family val="2"/>
      <charset val="238"/>
    </font>
    <font>
      <i/>
      <sz val="8"/>
      <color theme="1"/>
      <name val="Arial"/>
      <family val="2"/>
      <charset val="238"/>
    </font>
    <font>
      <b/>
      <sz val="8"/>
      <color theme="1"/>
      <name val="Arial"/>
      <family val="2"/>
      <charset val="238"/>
    </font>
    <font>
      <sz val="8"/>
      <color theme="1"/>
      <name val="Arial"/>
      <family val="2"/>
      <charset val="238"/>
    </font>
    <font>
      <b/>
      <sz val="8"/>
      <name val="Arial"/>
      <family val="2"/>
      <charset val="238"/>
    </font>
    <font>
      <i/>
      <sz val="7"/>
      <name val="Arial"/>
      <family val="2"/>
      <charset val="238"/>
    </font>
    <font>
      <sz val="8"/>
      <color rgb="FFFF0000"/>
      <name val="Arial"/>
      <family val="2"/>
      <charset val="238"/>
    </font>
    <font>
      <i/>
      <sz val="7"/>
      <color rgb="FFC00000"/>
      <name val="Arial"/>
      <family val="2"/>
      <charset val="238"/>
    </font>
    <font>
      <sz val="8"/>
      <color rgb="FFC00000"/>
      <name val="Arial"/>
      <family val="2"/>
      <charset val="238"/>
    </font>
    <font>
      <b/>
      <sz val="8"/>
      <color rgb="FFC00000"/>
      <name val="Arial"/>
      <family val="2"/>
      <charset val="238"/>
    </font>
    <font>
      <i/>
      <sz val="8"/>
      <color rgb="FFC00000"/>
      <name val="Arial"/>
      <family val="2"/>
      <charset val="238"/>
    </font>
    <font>
      <b/>
      <sz val="8"/>
      <color rgb="FFFF0000"/>
      <name val="Arial"/>
      <family val="2"/>
      <charset val="238"/>
    </font>
    <font>
      <i/>
      <sz val="7"/>
      <color rgb="FFFF0000"/>
      <name val="Arial"/>
      <family val="2"/>
      <charset val="238"/>
    </font>
    <font>
      <sz val="7"/>
      <color theme="1"/>
      <name val="Lato"/>
      <family val="2"/>
      <charset val="238"/>
    </font>
    <font>
      <i/>
      <sz val="7"/>
      <color theme="1"/>
      <name val="Lato"/>
      <family val="2"/>
      <charset val="238"/>
    </font>
    <font>
      <sz val="7"/>
      <color rgb="FFFF0000"/>
      <name val="Lato"/>
      <family val="2"/>
      <charset val="238"/>
    </font>
    <font>
      <sz val="6"/>
      <color rgb="FF00B050"/>
      <name val="Arial"/>
      <family val="2"/>
      <charset val="238"/>
    </font>
    <font>
      <i/>
      <sz val="7"/>
      <color rgb="FFC00000"/>
      <name val="Lato"/>
      <family val="2"/>
      <charset val="238"/>
    </font>
    <font>
      <b/>
      <sz val="7"/>
      <color theme="1"/>
      <name val="Lato"/>
      <family val="2"/>
      <charset val="238"/>
    </font>
    <font>
      <b/>
      <i/>
      <sz val="7"/>
      <color theme="1"/>
      <name val="Lato"/>
      <family val="2"/>
      <charset val="238"/>
    </font>
    <font>
      <i/>
      <sz val="6"/>
      <color theme="1"/>
      <name val="Lato"/>
      <family val="2"/>
      <charset val="238"/>
    </font>
    <font>
      <b/>
      <sz val="6"/>
      <color theme="1"/>
      <name val="Arial"/>
      <family val="2"/>
      <charset val="238"/>
    </font>
    <font>
      <sz val="7"/>
      <name val="Lato"/>
      <family val="2"/>
      <charset val="238"/>
    </font>
    <font>
      <sz val="6.5"/>
      <name val="Arial"/>
      <family val="2"/>
      <charset val="238"/>
    </font>
    <font>
      <b/>
      <sz val="6.5"/>
      <color rgb="FFC00000"/>
      <name val="Arial"/>
      <family val="2"/>
      <charset val="238"/>
    </font>
    <font>
      <sz val="4"/>
      <color rgb="FFFF0000"/>
      <name val="Arial"/>
      <family val="2"/>
      <charset val="238"/>
    </font>
    <font>
      <i/>
      <sz val="8"/>
      <color rgb="FFFF0000"/>
      <name val="Arial"/>
      <family val="2"/>
      <charset val="238"/>
    </font>
    <font>
      <sz val="8"/>
      <name val="Arial"/>
      <family val="2"/>
      <charset val="238"/>
    </font>
  </fonts>
  <fills count="15">
    <fill>
      <patternFill patternType="none"/>
    </fill>
    <fill>
      <patternFill patternType="gray125"/>
    </fill>
    <fill>
      <patternFill patternType="solid">
        <fgColor rgb="FF92D050"/>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D6AD84"/>
        <bgColor indexed="64"/>
      </patternFill>
    </fill>
    <fill>
      <patternFill patternType="solid">
        <fgColor rgb="FF8CCEE2"/>
        <bgColor indexed="64"/>
      </patternFill>
    </fill>
    <fill>
      <patternFill patternType="solid">
        <fgColor rgb="FF66FFCC"/>
        <bgColor indexed="64"/>
      </patternFill>
    </fill>
    <fill>
      <patternFill patternType="solid">
        <fgColor rgb="FFFACFFD"/>
        <bgColor indexed="64"/>
      </patternFill>
    </fill>
    <fill>
      <patternFill patternType="solid">
        <fgColor theme="1" tint="0.499984740745262"/>
        <bgColor indexed="64"/>
      </patternFill>
    </fill>
    <fill>
      <patternFill patternType="solid">
        <fgColor theme="5"/>
        <bgColor indexed="64"/>
      </patternFill>
    </fill>
    <fill>
      <patternFill patternType="solid">
        <fgColor rgb="FF0070C0"/>
        <bgColor indexed="64"/>
      </patternFill>
    </fill>
    <fill>
      <patternFill patternType="solid">
        <fgColor rgb="FFFFC000"/>
        <bgColor indexed="64"/>
      </patternFill>
    </fill>
    <fill>
      <patternFill patternType="solid">
        <fgColor rgb="FF00B05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44" fontId="2" fillId="0" borderId="0" applyFont="0" applyFill="0" applyBorder="0" applyAlignment="0" applyProtection="0"/>
  </cellStyleXfs>
  <cellXfs count="228">
    <xf numFmtId="0" fontId="0" fillId="0" borderId="0" xfId="0"/>
    <xf numFmtId="0" fontId="3" fillId="0" borderId="0" xfId="0" applyFont="1"/>
    <xf numFmtId="0" fontId="5" fillId="0" borderId="0" xfId="0" applyFont="1"/>
    <xf numFmtId="1" fontId="3" fillId="0" borderId="0" xfId="0" applyNumberFormat="1" applyFont="1"/>
    <xf numFmtId="44" fontId="3" fillId="0" borderId="0" xfId="1" applyFont="1"/>
    <xf numFmtId="0" fontId="6" fillId="0" borderId="0" xfId="0" applyFont="1" applyAlignment="1">
      <alignment horizontal="center"/>
    </xf>
    <xf numFmtId="0" fontId="3" fillId="2" borderId="1" xfId="0" applyFont="1" applyFill="1" applyBorder="1" applyAlignment="1">
      <alignment horizontal="center"/>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4" borderId="2" xfId="0" applyFont="1" applyFill="1" applyBorder="1" applyAlignment="1">
      <alignment horizontal="left" vertical="center"/>
    </xf>
    <xf numFmtId="0" fontId="11" fillId="4" borderId="2" xfId="0" applyFont="1" applyFill="1" applyBorder="1" applyAlignment="1">
      <alignment horizontal="right" vertical="center"/>
    </xf>
    <xf numFmtId="0" fontId="11" fillId="4" borderId="2" xfId="0" applyFont="1" applyFill="1" applyBorder="1" applyAlignment="1">
      <alignment horizontal="center" vertical="center"/>
    </xf>
    <xf numFmtId="0" fontId="12" fillId="4" borderId="2" xfId="0" applyFont="1" applyFill="1" applyBorder="1" applyAlignment="1">
      <alignment horizontal="left" vertical="center"/>
    </xf>
    <xf numFmtId="164" fontId="12" fillId="4" borderId="1" xfId="0" applyNumberFormat="1" applyFont="1" applyFill="1" applyBorder="1" applyAlignment="1">
      <alignment horizontal="center" vertical="center"/>
    </xf>
    <xf numFmtId="0" fontId="12" fillId="4" borderId="1" xfId="0" applyFont="1" applyFill="1" applyBorder="1" applyAlignment="1">
      <alignment horizontal="left" vertical="center"/>
    </xf>
    <xf numFmtId="165" fontId="12" fillId="4" borderId="1" xfId="0" applyNumberFormat="1" applyFont="1" applyFill="1" applyBorder="1" applyAlignment="1">
      <alignment horizontal="left" vertical="center"/>
    </xf>
    <xf numFmtId="44" fontId="13" fillId="4" borderId="1" xfId="1" applyFont="1" applyFill="1" applyBorder="1" applyAlignment="1">
      <alignment horizontal="left" vertical="center"/>
    </xf>
    <xf numFmtId="1" fontId="12" fillId="0" borderId="0" xfId="0" applyNumberFormat="1" applyFont="1"/>
    <xf numFmtId="0" fontId="12" fillId="4" borderId="1" xfId="0" applyFont="1" applyFill="1" applyBorder="1" applyAlignment="1">
      <alignment horizontal="right" vertical="center"/>
    </xf>
    <xf numFmtId="44" fontId="11" fillId="4" borderId="1" xfId="1" applyFont="1" applyFill="1" applyBorder="1" applyAlignment="1">
      <alignment horizontal="left" vertical="center"/>
    </xf>
    <xf numFmtId="166" fontId="12" fillId="4" borderId="1" xfId="0" applyNumberFormat="1" applyFont="1" applyFill="1" applyBorder="1" applyAlignment="1">
      <alignment horizontal="right" vertical="center"/>
    </xf>
    <xf numFmtId="3" fontId="12" fillId="4" borderId="1" xfId="0" applyNumberFormat="1" applyFont="1" applyFill="1" applyBorder="1" applyAlignment="1">
      <alignment horizontal="right" vertical="center"/>
    </xf>
    <xf numFmtId="44" fontId="12" fillId="4" borderId="1" xfId="1" applyFont="1" applyFill="1" applyBorder="1" applyAlignment="1">
      <alignment horizontal="left" vertical="center"/>
    </xf>
    <xf numFmtId="167" fontId="12" fillId="4" borderId="1" xfId="0" applyNumberFormat="1" applyFont="1" applyFill="1" applyBorder="1" applyAlignment="1">
      <alignment horizontal="right" vertical="center"/>
    </xf>
    <xf numFmtId="0" fontId="10" fillId="0" borderId="0" xfId="0" applyFont="1"/>
    <xf numFmtId="168" fontId="10" fillId="4" borderId="1" xfId="0" applyNumberFormat="1" applyFont="1" applyFill="1" applyBorder="1" applyAlignment="1">
      <alignment horizontal="center" vertical="center"/>
    </xf>
    <xf numFmtId="169" fontId="10" fillId="4" borderId="1" xfId="0" applyNumberFormat="1" applyFont="1" applyFill="1" applyBorder="1" applyAlignment="1">
      <alignment horizontal="right" vertical="center"/>
    </xf>
    <xf numFmtId="0" fontId="10" fillId="4" borderId="1" xfId="0" applyFont="1" applyFill="1" applyBorder="1" applyAlignment="1">
      <alignment vertical="center"/>
    </xf>
    <xf numFmtId="3" fontId="10" fillId="4" borderId="1" xfId="0" applyNumberFormat="1" applyFont="1" applyFill="1" applyBorder="1" applyAlignment="1">
      <alignment horizontal="right" vertical="center"/>
    </xf>
    <xf numFmtId="170" fontId="10" fillId="4" borderId="1" xfId="0" applyNumberFormat="1" applyFont="1" applyFill="1" applyBorder="1" applyAlignment="1">
      <alignment horizontal="right" vertical="center"/>
    </xf>
    <xf numFmtId="171" fontId="10" fillId="4" borderId="1" xfId="0" applyNumberFormat="1" applyFont="1" applyFill="1" applyBorder="1" applyAlignment="1">
      <alignment horizontal="right" vertical="center"/>
    </xf>
    <xf numFmtId="3" fontId="10" fillId="4" borderId="1" xfId="0" applyNumberFormat="1" applyFont="1" applyFill="1" applyBorder="1" applyAlignment="1">
      <alignment horizontal="right"/>
    </xf>
    <xf numFmtId="0" fontId="12" fillId="0" borderId="0" xfId="0" applyFont="1"/>
    <xf numFmtId="0" fontId="11" fillId="0" borderId="2" xfId="0" applyFont="1" applyBorder="1" applyAlignment="1">
      <alignment horizontal="right" vertical="center"/>
    </xf>
    <xf numFmtId="0" fontId="11" fillId="0" borderId="2" xfId="0" applyFont="1" applyBorder="1" applyAlignment="1">
      <alignment horizontal="center" vertical="center"/>
    </xf>
    <xf numFmtId="0" fontId="12" fillId="0" borderId="2" xfId="0" applyFont="1" applyBorder="1" applyAlignment="1">
      <alignment horizontal="left" vertical="center"/>
    </xf>
    <xf numFmtId="0" fontId="10" fillId="0" borderId="2" xfId="0" applyFont="1" applyBorder="1" applyAlignment="1">
      <alignment horizontal="left" vertical="center"/>
    </xf>
    <xf numFmtId="164" fontId="12" fillId="0" borderId="1" xfId="0" applyNumberFormat="1" applyFont="1" applyBorder="1" applyAlignment="1">
      <alignment horizontal="center" vertical="center"/>
    </xf>
    <xf numFmtId="0" fontId="12" fillId="0" borderId="1" xfId="0" applyFont="1" applyBorder="1" applyAlignment="1">
      <alignment horizontal="left" vertical="center"/>
    </xf>
    <xf numFmtId="165" fontId="12" fillId="0" borderId="1" xfId="0" applyNumberFormat="1" applyFont="1" applyBorder="1" applyAlignment="1">
      <alignment horizontal="left" vertical="center"/>
    </xf>
    <xf numFmtId="44" fontId="13" fillId="0" borderId="1" xfId="1" applyFont="1" applyBorder="1" applyAlignment="1">
      <alignment horizontal="left" vertical="center"/>
    </xf>
    <xf numFmtId="0" fontId="12" fillId="0" borderId="2" xfId="0" applyFont="1" applyBorder="1" applyAlignment="1">
      <alignment horizontal="right" vertical="center"/>
    </xf>
    <xf numFmtId="44" fontId="11" fillId="0" borderId="1" xfId="1" applyFont="1" applyBorder="1" applyAlignment="1">
      <alignment horizontal="left" vertical="center"/>
    </xf>
    <xf numFmtId="166" fontId="12" fillId="5" borderId="1" xfId="0" applyNumberFormat="1" applyFont="1" applyFill="1" applyBorder="1" applyAlignment="1">
      <alignment horizontal="right" vertical="center"/>
    </xf>
    <xf numFmtId="3" fontId="12" fillId="0" borderId="1" xfId="0" applyNumberFormat="1" applyFont="1" applyBorder="1" applyAlignment="1">
      <alignment horizontal="right" vertical="center"/>
    </xf>
    <xf numFmtId="44" fontId="12" fillId="0" borderId="2" xfId="1" applyFont="1" applyBorder="1" applyAlignment="1">
      <alignment horizontal="left" vertical="center"/>
    </xf>
    <xf numFmtId="167" fontId="12" fillId="5" borderId="1" xfId="0" applyNumberFormat="1" applyFont="1" applyFill="1" applyBorder="1" applyAlignment="1">
      <alignment horizontal="right" vertical="center"/>
    </xf>
    <xf numFmtId="168" fontId="10" fillId="0" borderId="1" xfId="0" applyNumberFormat="1" applyFont="1" applyBorder="1" applyAlignment="1">
      <alignment horizontal="center" vertical="center"/>
    </xf>
    <xf numFmtId="169" fontId="10" fillId="5" borderId="1" xfId="0" applyNumberFormat="1" applyFont="1" applyFill="1" applyBorder="1" applyAlignment="1">
      <alignment horizontal="right" vertical="center"/>
    </xf>
    <xf numFmtId="0" fontId="10" fillId="0" borderId="1" xfId="0" applyFont="1" applyBorder="1" applyAlignment="1">
      <alignment vertical="center"/>
    </xf>
    <xf numFmtId="3" fontId="12" fillId="0" borderId="2" xfId="0" applyNumberFormat="1" applyFont="1" applyBorder="1" applyAlignment="1">
      <alignment horizontal="right" vertical="center"/>
    </xf>
    <xf numFmtId="3" fontId="10" fillId="0" borderId="2" xfId="0" applyNumberFormat="1" applyFont="1" applyBorder="1" applyAlignment="1">
      <alignment horizontal="right" vertical="center"/>
    </xf>
    <xf numFmtId="170" fontId="10" fillId="0" borderId="1" xfId="0" applyNumberFormat="1" applyFont="1" applyBorder="1" applyAlignment="1">
      <alignment horizontal="right" vertical="center"/>
    </xf>
    <xf numFmtId="171" fontId="10" fillId="0" borderId="1" xfId="0" applyNumberFormat="1" applyFont="1" applyBorder="1" applyAlignment="1">
      <alignment horizontal="right" vertical="center"/>
    </xf>
    <xf numFmtId="3" fontId="10" fillId="0" borderId="1" xfId="0" applyNumberFormat="1" applyFont="1" applyBorder="1" applyAlignment="1">
      <alignment horizontal="right"/>
    </xf>
    <xf numFmtId="0" fontId="12" fillId="4" borderId="2" xfId="0" applyFont="1" applyFill="1" applyBorder="1" applyAlignment="1">
      <alignment horizontal="right" vertical="center"/>
    </xf>
    <xf numFmtId="44" fontId="12" fillId="4" borderId="2" xfId="1" applyFont="1" applyFill="1" applyBorder="1" applyAlignment="1">
      <alignment horizontal="left" vertical="center"/>
    </xf>
    <xf numFmtId="3" fontId="10" fillId="4" borderId="2" xfId="0" applyNumberFormat="1" applyFont="1" applyFill="1" applyBorder="1" applyAlignment="1">
      <alignment horizontal="right" vertical="center"/>
    </xf>
    <xf numFmtId="3" fontId="10" fillId="0" borderId="1" xfId="0" applyNumberFormat="1" applyFont="1" applyBorder="1" applyAlignment="1">
      <alignment horizontal="right" vertical="center"/>
    </xf>
    <xf numFmtId="44" fontId="12" fillId="4" borderId="5" xfId="1" applyFont="1" applyFill="1" applyBorder="1" applyAlignment="1">
      <alignment horizontal="left" vertical="center"/>
    </xf>
    <xf numFmtId="3" fontId="12" fillId="4" borderId="5" xfId="0" applyNumberFormat="1" applyFont="1" applyFill="1" applyBorder="1" applyAlignment="1">
      <alignment horizontal="right" vertical="center"/>
    </xf>
    <xf numFmtId="3" fontId="10" fillId="4" borderId="5" xfId="0" applyNumberFormat="1" applyFont="1" applyFill="1" applyBorder="1" applyAlignment="1">
      <alignment horizontal="right" vertical="center"/>
    </xf>
    <xf numFmtId="3" fontId="10" fillId="4" borderId="6" xfId="0" applyNumberFormat="1" applyFont="1" applyFill="1" applyBorder="1" applyAlignment="1">
      <alignment horizontal="right" vertical="center"/>
    </xf>
    <xf numFmtId="0" fontId="12" fillId="0" borderId="0" xfId="0" applyFont="1" applyAlignment="1">
      <alignment horizontal="right"/>
    </xf>
    <xf numFmtId="0" fontId="11" fillId="0" borderId="0" xfId="0" applyFont="1" applyAlignment="1">
      <alignment horizontal="center"/>
    </xf>
    <xf numFmtId="165" fontId="12" fillId="0" borderId="0" xfId="0" applyNumberFormat="1" applyFont="1"/>
    <xf numFmtId="0" fontId="13" fillId="0" borderId="0" xfId="0" applyFont="1"/>
    <xf numFmtId="0" fontId="11" fillId="0" borderId="0" xfId="0" applyFont="1"/>
    <xf numFmtId="0" fontId="15" fillId="0" borderId="0" xfId="0" applyFont="1"/>
    <xf numFmtId="0" fontId="17" fillId="4" borderId="1" xfId="0" applyFont="1" applyFill="1" applyBorder="1" applyAlignment="1">
      <alignment horizontal="left" vertical="center"/>
    </xf>
    <xf numFmtId="0" fontId="17" fillId="4" borderId="2" xfId="0" applyFont="1" applyFill="1" applyBorder="1" applyAlignment="1">
      <alignment horizontal="left" vertical="center"/>
    </xf>
    <xf numFmtId="0" fontId="19" fillId="4" borderId="2" xfId="0" applyFont="1" applyFill="1" applyBorder="1" applyAlignment="1">
      <alignment horizontal="left" vertical="center"/>
    </xf>
    <xf numFmtId="164" fontId="17" fillId="4" borderId="1" xfId="0" applyNumberFormat="1" applyFont="1" applyFill="1" applyBorder="1" applyAlignment="1">
      <alignment horizontal="center" vertical="center"/>
    </xf>
    <xf numFmtId="165" fontId="17" fillId="4" borderId="1" xfId="0" applyNumberFormat="1" applyFont="1" applyFill="1" applyBorder="1" applyAlignment="1">
      <alignment horizontal="left" vertical="center"/>
    </xf>
    <xf numFmtId="44" fontId="18" fillId="4" borderId="1" xfId="1" applyFont="1" applyFill="1" applyBorder="1" applyAlignment="1">
      <alignment horizontal="left" vertical="center"/>
    </xf>
    <xf numFmtId="1" fontId="17" fillId="0" borderId="0" xfId="0" applyNumberFormat="1" applyFont="1"/>
    <xf numFmtId="0" fontId="17" fillId="4" borderId="1" xfId="0" applyFont="1" applyFill="1" applyBorder="1" applyAlignment="1">
      <alignment horizontal="right" vertical="center"/>
    </xf>
    <xf numFmtId="166" fontId="17" fillId="4" borderId="1" xfId="0" applyNumberFormat="1" applyFont="1" applyFill="1" applyBorder="1" applyAlignment="1">
      <alignment horizontal="right" vertical="center"/>
    </xf>
    <xf numFmtId="3" fontId="17" fillId="4" borderId="1" xfId="0" applyNumberFormat="1" applyFont="1" applyFill="1" applyBorder="1" applyAlignment="1">
      <alignment horizontal="right" vertical="center"/>
    </xf>
    <xf numFmtId="44" fontId="17" fillId="4" borderId="1" xfId="1" applyFont="1" applyFill="1" applyBorder="1" applyAlignment="1">
      <alignment horizontal="left" vertical="center"/>
    </xf>
    <xf numFmtId="167" fontId="17" fillId="4" borderId="1" xfId="0" applyNumberFormat="1" applyFont="1" applyFill="1" applyBorder="1" applyAlignment="1">
      <alignment horizontal="right" vertical="center"/>
    </xf>
    <xf numFmtId="0" fontId="19" fillId="0" borderId="0" xfId="0" applyFont="1"/>
    <xf numFmtId="168" fontId="19" fillId="4" borderId="1" xfId="0" applyNumberFormat="1" applyFont="1" applyFill="1" applyBorder="1" applyAlignment="1">
      <alignment horizontal="center" vertical="center"/>
    </xf>
    <xf numFmtId="169" fontId="19" fillId="4" borderId="1" xfId="0" applyNumberFormat="1" applyFont="1" applyFill="1" applyBorder="1" applyAlignment="1">
      <alignment horizontal="right" vertical="center"/>
    </xf>
    <xf numFmtId="0" fontId="19" fillId="4" borderId="1" xfId="0" applyFont="1" applyFill="1" applyBorder="1" applyAlignment="1">
      <alignment vertical="center"/>
    </xf>
    <xf numFmtId="3" fontId="19" fillId="4" borderId="1" xfId="0" applyNumberFormat="1" applyFont="1" applyFill="1" applyBorder="1" applyAlignment="1">
      <alignment horizontal="right" vertical="center"/>
    </xf>
    <xf numFmtId="170" fontId="19" fillId="4" borderId="1" xfId="0" applyNumberFormat="1" applyFont="1" applyFill="1" applyBorder="1" applyAlignment="1">
      <alignment horizontal="right" vertical="center"/>
    </xf>
    <xf numFmtId="171" fontId="19" fillId="4" borderId="1" xfId="0" applyNumberFormat="1" applyFont="1" applyFill="1" applyBorder="1" applyAlignment="1">
      <alignment horizontal="right" vertical="center"/>
    </xf>
    <xf numFmtId="0" fontId="17" fillId="0" borderId="2" xfId="0" applyFont="1" applyBorder="1" applyAlignment="1">
      <alignment horizontal="left" vertical="center"/>
    </xf>
    <xf numFmtId="0" fontId="19" fillId="0" borderId="2" xfId="0" applyFont="1" applyBorder="1" applyAlignment="1">
      <alignment horizontal="left" vertical="center"/>
    </xf>
    <xf numFmtId="164" fontId="17" fillId="0" borderId="1" xfId="0" applyNumberFormat="1" applyFont="1" applyBorder="1" applyAlignment="1">
      <alignment horizontal="center" vertical="center"/>
    </xf>
    <xf numFmtId="0" fontId="17" fillId="0" borderId="1" xfId="0" applyFont="1" applyBorder="1" applyAlignment="1">
      <alignment horizontal="left" vertical="center"/>
    </xf>
    <xf numFmtId="44" fontId="18" fillId="0" borderId="1" xfId="1" applyFont="1" applyBorder="1" applyAlignment="1">
      <alignment horizontal="left" vertical="center"/>
    </xf>
    <xf numFmtId="0" fontId="17" fillId="0" borderId="2" xfId="0" applyFont="1" applyBorder="1" applyAlignment="1">
      <alignment horizontal="right" vertical="center"/>
    </xf>
    <xf numFmtId="166" fontId="17" fillId="5" borderId="1" xfId="0" applyNumberFormat="1" applyFont="1" applyFill="1" applyBorder="1" applyAlignment="1">
      <alignment horizontal="right" vertical="center"/>
    </xf>
    <xf numFmtId="3" fontId="17" fillId="0" borderId="1" xfId="0" applyNumberFormat="1" applyFont="1" applyBorder="1" applyAlignment="1">
      <alignment horizontal="right" vertical="center"/>
    </xf>
    <xf numFmtId="44" fontId="17" fillId="0" borderId="2" xfId="1" applyFont="1" applyBorder="1" applyAlignment="1">
      <alignment horizontal="left" vertical="center"/>
    </xf>
    <xf numFmtId="167" fontId="17" fillId="5" borderId="1" xfId="0" applyNumberFormat="1" applyFont="1" applyFill="1" applyBorder="1" applyAlignment="1">
      <alignment horizontal="right" vertical="center"/>
    </xf>
    <xf numFmtId="168" fontId="19" fillId="0" borderId="1" xfId="0" applyNumberFormat="1" applyFont="1" applyBorder="1" applyAlignment="1">
      <alignment horizontal="center" vertical="center"/>
    </xf>
    <xf numFmtId="169" fontId="19" fillId="5" borderId="1" xfId="0" applyNumberFormat="1" applyFont="1" applyFill="1" applyBorder="1" applyAlignment="1">
      <alignment horizontal="right" vertical="center"/>
    </xf>
    <xf numFmtId="0" fontId="19" fillId="0" borderId="1" xfId="0" applyFont="1" applyBorder="1" applyAlignment="1">
      <alignment vertical="center"/>
    </xf>
    <xf numFmtId="3" fontId="19" fillId="0" borderId="2" xfId="0" applyNumberFormat="1" applyFont="1" applyBorder="1" applyAlignment="1">
      <alignment horizontal="right" vertical="center"/>
    </xf>
    <xf numFmtId="170" fontId="19" fillId="0" borderId="1" xfId="0" applyNumberFormat="1" applyFont="1" applyBorder="1" applyAlignment="1">
      <alignment horizontal="right" vertical="center"/>
    </xf>
    <xf numFmtId="171" fontId="19" fillId="0" borderId="1" xfId="0" applyNumberFormat="1" applyFont="1" applyBorder="1" applyAlignment="1">
      <alignment horizontal="right" vertical="center"/>
    </xf>
    <xf numFmtId="0" fontId="5" fillId="6" borderId="2" xfId="0" applyFont="1" applyFill="1" applyBorder="1" applyAlignment="1">
      <alignment horizontal="left" vertical="center"/>
    </xf>
    <xf numFmtId="44" fontId="13" fillId="0" borderId="1" xfId="1" applyFont="1" applyFill="1" applyBorder="1" applyAlignment="1">
      <alignment horizontal="left" vertical="center"/>
    </xf>
    <xf numFmtId="0" fontId="1" fillId="0" borderId="0" xfId="0" applyFont="1"/>
    <xf numFmtId="0" fontId="20" fillId="0" borderId="0" xfId="0" applyFont="1" applyAlignment="1">
      <alignment horizontal="center"/>
    </xf>
    <xf numFmtId="0" fontId="21" fillId="0" borderId="0" xfId="0" applyFont="1"/>
    <xf numFmtId="165" fontId="15" fillId="0" borderId="0" xfId="0" applyNumberFormat="1" applyFont="1"/>
    <xf numFmtId="0" fontId="20" fillId="0" borderId="0" xfId="0" applyFont="1"/>
    <xf numFmtId="49" fontId="18" fillId="0" borderId="2" xfId="0" applyNumberFormat="1" applyFont="1" applyBorder="1" applyAlignment="1">
      <alignment horizontal="right" vertical="center"/>
    </xf>
    <xf numFmtId="0" fontId="17" fillId="0" borderId="2" xfId="0" applyFont="1" applyBorder="1" applyAlignment="1">
      <alignment horizontal="center" vertical="center"/>
    </xf>
    <xf numFmtId="0" fontId="15" fillId="0" borderId="0" xfId="0" applyFont="1" applyAlignment="1">
      <alignment horizontal="right"/>
    </xf>
    <xf numFmtId="0" fontId="16" fillId="6" borderId="2" xfId="0" applyFont="1" applyFill="1" applyBorder="1" applyAlignment="1">
      <alignment horizontal="left" vertical="center"/>
    </xf>
    <xf numFmtId="0" fontId="12" fillId="0" borderId="7" xfId="0" applyFont="1" applyBorder="1"/>
    <xf numFmtId="3" fontId="10" fillId="0" borderId="5" xfId="0" applyNumberFormat="1" applyFont="1" applyBorder="1" applyAlignment="1">
      <alignment horizontal="right" vertical="center"/>
    </xf>
    <xf numFmtId="3" fontId="10" fillId="0" borderId="6" xfId="0" applyNumberFormat="1" applyFont="1" applyBorder="1" applyAlignment="1">
      <alignment horizontal="right" vertical="center"/>
    </xf>
    <xf numFmtId="1" fontId="23" fillId="0" borderId="1" xfId="0" applyNumberFormat="1" applyFont="1" applyBorder="1" applyAlignment="1">
      <alignment horizontal="center" vertical="center"/>
    </xf>
    <xf numFmtId="0" fontId="22" fillId="0" borderId="0" xfId="0" applyFont="1"/>
    <xf numFmtId="49" fontId="23" fillId="0" borderId="1" xfId="0" applyNumberFormat="1" applyFont="1" applyBorder="1" applyAlignment="1">
      <alignment horizontal="center" vertical="center"/>
    </xf>
    <xf numFmtId="0" fontId="24" fillId="0" borderId="0" xfId="0" applyFont="1"/>
    <xf numFmtId="0" fontId="23" fillId="0" borderId="1" xfId="0" applyFont="1" applyBorder="1" applyAlignment="1">
      <alignment horizontal="center" vertical="center"/>
    </xf>
    <xf numFmtId="172" fontId="18" fillId="0" borderId="1" xfId="1" applyNumberFormat="1" applyFont="1" applyBorder="1" applyAlignment="1">
      <alignment horizontal="left" vertical="center"/>
    </xf>
    <xf numFmtId="0" fontId="16" fillId="5" borderId="2" xfId="0" applyFont="1" applyFill="1" applyBorder="1" applyAlignment="1">
      <alignment horizontal="left" vertical="center"/>
    </xf>
    <xf numFmtId="165" fontId="17" fillId="0" borderId="1" xfId="0" applyNumberFormat="1" applyFont="1" applyBorder="1" applyAlignment="1">
      <alignment horizontal="left" vertical="center"/>
    </xf>
    <xf numFmtId="44" fontId="11" fillId="0" borderId="1" xfId="1" applyFont="1" applyFill="1" applyBorder="1" applyAlignment="1">
      <alignment horizontal="left" vertical="center"/>
    </xf>
    <xf numFmtId="166" fontId="12" fillId="0" borderId="1" xfId="0" applyNumberFormat="1" applyFont="1" applyBorder="1" applyAlignment="1">
      <alignment horizontal="right" vertical="center"/>
    </xf>
    <xf numFmtId="167" fontId="12" fillId="0" borderId="1" xfId="0" applyNumberFormat="1" applyFont="1" applyBorder="1" applyAlignment="1">
      <alignment horizontal="right" vertical="center"/>
    </xf>
    <xf numFmtId="169" fontId="10" fillId="0" borderId="1" xfId="0" applyNumberFormat="1" applyFont="1" applyBorder="1" applyAlignment="1">
      <alignment horizontal="right" vertical="center"/>
    </xf>
    <xf numFmtId="1" fontId="12" fillId="4" borderId="0" xfId="0" applyNumberFormat="1" applyFont="1" applyFill="1"/>
    <xf numFmtId="0" fontId="10" fillId="4" borderId="0" xfId="0" applyFont="1" applyFill="1"/>
    <xf numFmtId="0" fontId="12" fillId="0" borderId="1" xfId="0" applyFont="1" applyBorder="1" applyAlignment="1">
      <alignment horizontal="right" vertical="center"/>
    </xf>
    <xf numFmtId="44" fontId="12" fillId="0" borderId="1" xfId="1" applyFont="1" applyFill="1" applyBorder="1" applyAlignment="1">
      <alignment horizontal="left" vertical="center"/>
    </xf>
    <xf numFmtId="167" fontId="17" fillId="0" borderId="1" xfId="0" applyNumberFormat="1" applyFont="1" applyBorder="1" applyAlignment="1">
      <alignment horizontal="right" vertical="center"/>
    </xf>
    <xf numFmtId="0" fontId="25" fillId="0" borderId="2" xfId="0" applyFont="1" applyBorder="1" applyAlignment="1">
      <alignment horizontal="center" vertical="center"/>
    </xf>
    <xf numFmtId="14" fontId="3" fillId="0" borderId="0" xfId="0" applyNumberFormat="1" applyFont="1" applyAlignment="1">
      <alignment horizontal="left"/>
    </xf>
    <xf numFmtId="0" fontId="6" fillId="0" borderId="1" xfId="0" applyFont="1" applyBorder="1" applyAlignment="1">
      <alignment horizontal="center"/>
    </xf>
    <xf numFmtId="49" fontId="26" fillId="0" borderId="1" xfId="0" applyNumberFormat="1" applyFont="1" applyBorder="1" applyAlignment="1">
      <alignment horizontal="center" vertical="center"/>
    </xf>
    <xf numFmtId="0" fontId="18" fillId="4" borderId="2" xfId="0" applyFont="1" applyFill="1" applyBorder="1" applyAlignment="1">
      <alignment horizontal="right" vertical="center"/>
    </xf>
    <xf numFmtId="0" fontId="18" fillId="4" borderId="2" xfId="0" applyFont="1" applyFill="1" applyBorder="1" applyAlignment="1">
      <alignment horizontal="center" vertical="center"/>
    </xf>
    <xf numFmtId="0" fontId="17" fillId="0" borderId="0" xfId="0" applyFont="1"/>
    <xf numFmtId="0" fontId="14" fillId="5" borderId="2" xfId="0" applyFont="1" applyFill="1" applyBorder="1" applyAlignment="1">
      <alignment horizontal="left" vertical="center"/>
    </xf>
    <xf numFmtId="0" fontId="18" fillId="0" borderId="2" xfId="0" applyFont="1" applyBorder="1" applyAlignment="1">
      <alignment horizontal="right" vertical="center"/>
    </xf>
    <xf numFmtId="0" fontId="18" fillId="0" borderId="2" xfId="0" applyFont="1" applyBorder="1" applyAlignment="1">
      <alignment horizontal="center" vertical="center"/>
    </xf>
    <xf numFmtId="3" fontId="19" fillId="0" borderId="1" xfId="0" applyNumberFormat="1" applyFont="1" applyBorder="1" applyAlignment="1">
      <alignment horizontal="right" vertical="center"/>
    </xf>
    <xf numFmtId="0" fontId="29"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23" fillId="6" borderId="2" xfId="0" applyFont="1" applyFill="1" applyBorder="1" applyAlignment="1">
      <alignment horizontal="left" vertical="center"/>
    </xf>
    <xf numFmtId="0" fontId="23" fillId="7" borderId="2" xfId="0" applyFont="1" applyFill="1" applyBorder="1" applyAlignment="1">
      <alignment vertical="center"/>
    </xf>
    <xf numFmtId="0" fontId="23" fillId="8" borderId="2" xfId="0" applyFont="1" applyFill="1" applyBorder="1" applyAlignment="1">
      <alignment vertical="center"/>
    </xf>
    <xf numFmtId="0" fontId="23" fillId="9" borderId="2" xfId="0" applyFont="1" applyFill="1" applyBorder="1" applyAlignment="1">
      <alignment vertical="center"/>
    </xf>
    <xf numFmtId="0" fontId="23" fillId="0" borderId="0" xfId="0" applyFont="1"/>
    <xf numFmtId="0" fontId="23" fillId="10" borderId="2" xfId="0" applyFont="1" applyFill="1" applyBorder="1" applyAlignment="1">
      <alignment vertical="center"/>
    </xf>
    <xf numFmtId="0" fontId="23" fillId="11" borderId="2" xfId="0" applyFont="1" applyFill="1" applyBorder="1" applyAlignment="1">
      <alignment vertical="center"/>
    </xf>
    <xf numFmtId="0" fontId="23" fillId="12" borderId="2" xfId="0" applyFont="1" applyFill="1" applyBorder="1" applyAlignment="1">
      <alignment vertical="center"/>
    </xf>
    <xf numFmtId="0" fontId="23" fillId="13" borderId="2" xfId="0" applyFont="1" applyFill="1" applyBorder="1" applyAlignment="1">
      <alignment vertical="center"/>
    </xf>
    <xf numFmtId="0" fontId="23" fillId="14" borderId="2" xfId="0" applyFont="1" applyFill="1" applyBorder="1" applyAlignment="1">
      <alignment vertical="center"/>
    </xf>
    <xf numFmtId="0" fontId="23" fillId="2" borderId="2" xfId="0" applyFont="1" applyFill="1" applyBorder="1" applyAlignment="1">
      <alignment vertical="center"/>
    </xf>
    <xf numFmtId="0" fontId="23" fillId="3" borderId="2" xfId="0" applyFont="1" applyFill="1" applyBorder="1" applyAlignment="1">
      <alignment vertical="center"/>
    </xf>
    <xf numFmtId="0" fontId="8" fillId="0" borderId="0" xfId="0" applyFont="1"/>
    <xf numFmtId="0" fontId="34" fillId="4" borderId="2" xfId="0" applyFont="1" applyFill="1" applyBorder="1" applyAlignment="1">
      <alignment horizontal="center" vertical="center"/>
    </xf>
    <xf numFmtId="0" fontId="4" fillId="0" borderId="1" xfId="0" applyFont="1" applyBorder="1" applyAlignment="1">
      <alignment horizontal="left" vertical="center"/>
    </xf>
    <xf numFmtId="0" fontId="4" fillId="4" borderId="1" xfId="0" applyFont="1" applyFill="1" applyBorder="1" applyAlignment="1">
      <alignment horizontal="left" vertical="center"/>
    </xf>
    <xf numFmtId="44" fontId="12" fillId="0" borderId="2" xfId="1" applyFont="1" applyFill="1" applyBorder="1" applyAlignment="1">
      <alignment horizontal="left" vertical="center"/>
    </xf>
    <xf numFmtId="49" fontId="11" fillId="0" borderId="2" xfId="0" applyNumberFormat="1" applyFont="1" applyBorder="1" applyAlignment="1">
      <alignment horizontal="right" vertical="center"/>
    </xf>
    <xf numFmtId="0" fontId="14" fillId="0" borderId="2" xfId="0" applyFont="1" applyBorder="1" applyAlignment="1">
      <alignment horizontal="left" vertical="center"/>
    </xf>
    <xf numFmtId="3" fontId="35" fillId="0" borderId="2" xfId="0" applyNumberFormat="1" applyFont="1" applyBorder="1" applyAlignment="1">
      <alignment horizontal="right" vertical="center"/>
    </xf>
    <xf numFmtId="3" fontId="35" fillId="0" borderId="1" xfId="0" applyNumberFormat="1" applyFont="1" applyBorder="1" applyAlignment="1">
      <alignment horizontal="right" vertical="center"/>
    </xf>
    <xf numFmtId="172" fontId="18" fillId="4" borderId="1" xfId="1" applyNumberFormat="1" applyFont="1" applyFill="1" applyBorder="1" applyAlignment="1">
      <alignment horizontal="left" vertical="center"/>
    </xf>
    <xf numFmtId="49" fontId="26" fillId="5" borderId="1" xfId="0" applyNumberFormat="1" applyFont="1" applyFill="1" applyBorder="1" applyAlignment="1">
      <alignment horizontal="center" vertical="center"/>
    </xf>
    <xf numFmtId="49" fontId="18" fillId="5" borderId="2" xfId="0" applyNumberFormat="1" applyFont="1" applyFill="1" applyBorder="1" applyAlignment="1">
      <alignment horizontal="right" vertical="center"/>
    </xf>
    <xf numFmtId="0" fontId="18" fillId="5" borderId="2" xfId="0" applyFont="1" applyFill="1" applyBorder="1" applyAlignment="1">
      <alignment horizontal="center" vertical="center"/>
    </xf>
    <xf numFmtId="0" fontId="17" fillId="5" borderId="2" xfId="0" applyFont="1" applyFill="1" applyBorder="1" applyAlignment="1">
      <alignment horizontal="left" vertical="center"/>
    </xf>
    <xf numFmtId="0" fontId="19" fillId="5" borderId="2" xfId="0" applyFont="1" applyFill="1" applyBorder="1" applyAlignment="1">
      <alignment horizontal="left" vertical="center"/>
    </xf>
    <xf numFmtId="164" fontId="17" fillId="5" borderId="1" xfId="0" applyNumberFormat="1" applyFont="1" applyFill="1" applyBorder="1" applyAlignment="1">
      <alignment horizontal="center" vertical="center"/>
    </xf>
    <xf numFmtId="0" fontId="17" fillId="5" borderId="1" xfId="0" applyFont="1" applyFill="1" applyBorder="1" applyAlignment="1">
      <alignment horizontal="left" vertical="center"/>
    </xf>
    <xf numFmtId="165" fontId="17" fillId="5" borderId="1" xfId="0" applyNumberFormat="1" applyFont="1" applyFill="1" applyBorder="1" applyAlignment="1">
      <alignment horizontal="left" vertical="center"/>
    </xf>
    <xf numFmtId="172" fontId="18" fillId="5" borderId="1" xfId="1" applyNumberFormat="1" applyFont="1" applyFill="1" applyBorder="1" applyAlignment="1">
      <alignment horizontal="left" vertical="center"/>
    </xf>
    <xf numFmtId="1" fontId="17" fillId="5" borderId="0" xfId="0" applyNumberFormat="1" applyFont="1" applyFill="1"/>
    <xf numFmtId="0" fontId="17" fillId="5" borderId="1" xfId="0" applyFont="1" applyFill="1" applyBorder="1" applyAlignment="1">
      <alignment horizontal="right" vertical="center"/>
    </xf>
    <xf numFmtId="44" fontId="18" fillId="5" borderId="1" xfId="1" applyFont="1" applyFill="1" applyBorder="1" applyAlignment="1">
      <alignment horizontal="left" vertical="center"/>
    </xf>
    <xf numFmtId="3" fontId="17" fillId="5" borderId="1" xfId="0" applyNumberFormat="1" applyFont="1" applyFill="1" applyBorder="1" applyAlignment="1">
      <alignment horizontal="right" vertical="center"/>
    </xf>
    <xf numFmtId="44" fontId="17" fillId="5" borderId="1" xfId="1" applyFont="1" applyFill="1" applyBorder="1" applyAlignment="1">
      <alignment horizontal="left" vertical="center"/>
    </xf>
    <xf numFmtId="0" fontId="19" fillId="5" borderId="0" xfId="0" applyFont="1" applyFill="1"/>
    <xf numFmtId="168" fontId="19" fillId="5" borderId="1" xfId="0" applyNumberFormat="1" applyFont="1" applyFill="1" applyBorder="1" applyAlignment="1">
      <alignment horizontal="center" vertical="center"/>
    </xf>
    <xf numFmtId="0" fontId="19" fillId="5" borderId="1" xfId="0" applyFont="1" applyFill="1" applyBorder="1" applyAlignment="1">
      <alignment vertical="center"/>
    </xf>
    <xf numFmtId="3" fontId="19" fillId="5" borderId="1" xfId="0" applyNumberFormat="1" applyFont="1" applyFill="1" applyBorder="1" applyAlignment="1">
      <alignment horizontal="right" vertical="center"/>
    </xf>
    <xf numFmtId="170" fontId="19" fillId="5" borderId="1" xfId="0" applyNumberFormat="1" applyFont="1" applyFill="1" applyBorder="1" applyAlignment="1">
      <alignment horizontal="right" vertical="center"/>
    </xf>
    <xf numFmtId="171" fontId="19" fillId="5" borderId="1" xfId="0" applyNumberFormat="1" applyFont="1" applyFill="1" applyBorder="1" applyAlignment="1">
      <alignment horizontal="right" vertical="center"/>
    </xf>
    <xf numFmtId="0" fontId="17" fillId="5" borderId="0" xfId="0" applyFont="1" applyFill="1"/>
    <xf numFmtId="49" fontId="23" fillId="5" borderId="1" xfId="0" applyNumberFormat="1" applyFont="1" applyFill="1" applyBorder="1" applyAlignment="1">
      <alignment horizontal="center" vertical="center"/>
    </xf>
    <xf numFmtId="0" fontId="11" fillId="5" borderId="2" xfId="0" applyFont="1" applyFill="1" applyBorder="1" applyAlignment="1">
      <alignment horizontal="right" vertical="center"/>
    </xf>
    <xf numFmtId="0" fontId="11" fillId="5" borderId="2" xfId="0" applyFont="1" applyFill="1" applyBorder="1" applyAlignment="1">
      <alignment horizontal="center" vertical="center"/>
    </xf>
    <xf numFmtId="0" fontId="12" fillId="5" borderId="2" xfId="0" applyFont="1" applyFill="1" applyBorder="1" applyAlignment="1">
      <alignment horizontal="left" vertical="center"/>
    </xf>
    <xf numFmtId="0" fontId="10" fillId="5" borderId="2" xfId="0" applyFont="1" applyFill="1" applyBorder="1" applyAlignment="1">
      <alignment horizontal="left" vertical="center"/>
    </xf>
    <xf numFmtId="164" fontId="12" fillId="5" borderId="1" xfId="0" applyNumberFormat="1" applyFont="1" applyFill="1" applyBorder="1" applyAlignment="1">
      <alignment horizontal="center" vertical="center"/>
    </xf>
    <xf numFmtId="0" fontId="12" fillId="5" borderId="1" xfId="0" applyFont="1" applyFill="1" applyBorder="1" applyAlignment="1">
      <alignment horizontal="left" vertical="center"/>
    </xf>
    <xf numFmtId="165" fontId="12" fillId="5" borderId="1" xfId="0" applyNumberFormat="1" applyFont="1" applyFill="1" applyBorder="1" applyAlignment="1">
      <alignment horizontal="left" vertical="center"/>
    </xf>
    <xf numFmtId="44" fontId="13" fillId="5" borderId="1" xfId="1" applyFont="1" applyFill="1" applyBorder="1" applyAlignment="1">
      <alignment horizontal="left" vertical="center"/>
    </xf>
    <xf numFmtId="1" fontId="12" fillId="5" borderId="0" xfId="0" applyNumberFormat="1" applyFont="1" applyFill="1"/>
    <xf numFmtId="0" fontId="12" fillId="5" borderId="1" xfId="0" applyFont="1" applyFill="1" applyBorder="1" applyAlignment="1">
      <alignment horizontal="right" vertical="center"/>
    </xf>
    <xf numFmtId="44" fontId="11" fillId="5" borderId="1" xfId="1" applyFont="1" applyFill="1" applyBorder="1" applyAlignment="1">
      <alignment horizontal="left" vertical="center"/>
    </xf>
    <xf numFmtId="3" fontId="12" fillId="5" borderId="1" xfId="0" applyNumberFormat="1" applyFont="1" applyFill="1" applyBorder="1" applyAlignment="1">
      <alignment horizontal="right" vertical="center"/>
    </xf>
    <xf numFmtId="44" fontId="12" fillId="5" borderId="1" xfId="1" applyFont="1" applyFill="1" applyBorder="1" applyAlignment="1">
      <alignment horizontal="left" vertical="center"/>
    </xf>
    <xf numFmtId="0" fontId="10" fillId="5" borderId="0" xfId="0" applyFont="1" applyFill="1"/>
    <xf numFmtId="168" fontId="10" fillId="5" borderId="1" xfId="0" applyNumberFormat="1" applyFont="1" applyFill="1" applyBorder="1" applyAlignment="1">
      <alignment horizontal="center" vertical="center"/>
    </xf>
    <xf numFmtId="0" fontId="10" fillId="5" borderId="1" xfId="0" applyFont="1" applyFill="1" applyBorder="1" applyAlignment="1">
      <alignment vertical="center"/>
    </xf>
    <xf numFmtId="3" fontId="10" fillId="5" borderId="1" xfId="0" applyNumberFormat="1" applyFont="1" applyFill="1" applyBorder="1" applyAlignment="1">
      <alignment horizontal="right" vertical="center"/>
    </xf>
    <xf numFmtId="170" fontId="10" fillId="5" borderId="1" xfId="0" applyNumberFormat="1" applyFont="1" applyFill="1" applyBorder="1" applyAlignment="1">
      <alignment horizontal="right" vertical="center"/>
    </xf>
    <xf numFmtId="171" fontId="10" fillId="5" borderId="1" xfId="0" applyNumberFormat="1" applyFont="1" applyFill="1" applyBorder="1" applyAlignment="1">
      <alignment horizontal="right" vertical="center"/>
    </xf>
    <xf numFmtId="0" fontId="12" fillId="5" borderId="0" xfId="0" applyFont="1" applyFill="1"/>
    <xf numFmtId="166" fontId="36" fillId="5" borderId="1" xfId="0" applyNumberFormat="1" applyFont="1" applyFill="1" applyBorder="1" applyAlignment="1">
      <alignment horizontal="right" vertical="center"/>
    </xf>
    <xf numFmtId="0" fontId="28" fillId="0" borderId="1" xfId="0" applyFont="1" applyBorder="1" applyAlignment="1">
      <alignment horizontal="center"/>
    </xf>
    <xf numFmtId="0" fontId="28" fillId="0" borderId="2" xfId="0" applyFont="1" applyBorder="1" applyAlignment="1">
      <alignment horizontal="center"/>
    </xf>
    <xf numFmtId="0" fontId="28" fillId="0" borderId="3" xfId="0" applyFont="1" applyBorder="1" applyAlignment="1">
      <alignment horizontal="center"/>
    </xf>
    <xf numFmtId="0" fontId="28" fillId="0" borderId="4" xfId="0" applyFont="1" applyBorder="1" applyAlignment="1">
      <alignment horizontal="center"/>
    </xf>
    <xf numFmtId="0" fontId="28" fillId="0" borderId="2" xfId="0" applyFont="1" applyBorder="1" applyAlignment="1">
      <alignment horizontal="center" wrapText="1"/>
    </xf>
    <xf numFmtId="0" fontId="6" fillId="0" borderId="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cellXfs>
  <cellStyles count="2">
    <cellStyle name="Normalny" xfId="0" builtinId="0"/>
    <cellStyle name="Walutowy" xfId="1" builtin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83"/>
  <sheetViews>
    <sheetView tabSelected="1" view="pageLayout" topLeftCell="D1" zoomScale="145" zoomScaleNormal="100" zoomScalePageLayoutView="145" workbookViewId="0">
      <selection activeCell="T82" sqref="T82"/>
    </sheetView>
  </sheetViews>
  <sheetFormatPr defaultColWidth="9.109375" defaultRowHeight="10.199999999999999" x14ac:dyDescent="0.2"/>
  <cols>
    <col min="1" max="1" width="5.6640625" style="1" customWidth="1"/>
    <col min="2" max="2" width="14.5546875" style="34" customWidth="1"/>
    <col min="3" max="3" width="9.6640625" style="66" customWidth="1"/>
    <col min="4" max="4" width="12.109375" style="34" customWidth="1"/>
    <col min="5" max="5" width="25" style="2" customWidth="1"/>
    <col min="6" max="6" width="12.109375" style="34" customWidth="1"/>
    <col min="7" max="7" width="7.44140625" style="34" customWidth="1"/>
    <col min="8" max="8" width="6.5546875" style="34" customWidth="1"/>
    <col min="9" max="9" width="7.5546875" style="34" customWidth="1"/>
    <col min="10" max="10" width="8.6640625" style="68" customWidth="1"/>
    <col min="11" max="11" width="1.109375" style="34" customWidth="1"/>
    <col min="12" max="12" width="8.6640625" style="34" customWidth="1"/>
    <col min="13" max="13" width="10.5546875" style="69" customWidth="1"/>
    <col min="14" max="14" width="7.88671875" style="34" customWidth="1"/>
    <col min="15" max="15" width="1.109375" style="34" customWidth="1"/>
    <col min="16" max="16" width="8.5546875" style="34" customWidth="1"/>
    <col min="17" max="17" width="12.5546875" style="34" customWidth="1"/>
    <col min="18" max="18" width="9.44140625" style="34" customWidth="1"/>
    <col min="19" max="19" width="9.88671875" style="34" customWidth="1"/>
    <col min="20" max="20" width="1.109375" style="34" customWidth="1"/>
    <col min="21" max="23" width="6.88671875" style="34" customWidth="1"/>
    <col min="24" max="24" width="7.88671875" style="34" customWidth="1"/>
    <col min="25" max="25" width="1.109375" style="34" customWidth="1"/>
    <col min="26" max="26" width="11" style="34" customWidth="1"/>
    <col min="27" max="27" width="1.109375" style="34" customWidth="1"/>
    <col min="28" max="29" width="8.6640625" style="34" customWidth="1"/>
    <col min="30" max="30" width="14.88671875" style="34" customWidth="1"/>
    <col min="31" max="31" width="1.109375" style="34" customWidth="1"/>
    <col min="32" max="32" width="21.44140625" style="34" customWidth="1"/>
    <col min="33" max="33" width="1.109375" style="34" customWidth="1"/>
    <col min="34" max="16384" width="9.109375" style="34"/>
  </cols>
  <sheetData>
    <row r="1" spans="1:33" x14ac:dyDescent="0.2">
      <c r="A1" s="167" t="s">
        <v>87</v>
      </c>
    </row>
    <row r="2" spans="1:33" s="1" customFormat="1" ht="9.6" x14ac:dyDescent="0.2">
      <c r="A2" s="167" t="s">
        <v>88</v>
      </c>
      <c r="E2" s="2"/>
      <c r="J2" s="138">
        <v>46036</v>
      </c>
      <c r="K2" s="3"/>
      <c r="L2" s="220" t="s">
        <v>58</v>
      </c>
      <c r="M2" s="220"/>
      <c r="N2" s="220"/>
      <c r="O2" s="3"/>
      <c r="P2" s="221" t="s">
        <v>61</v>
      </c>
      <c r="Q2" s="222"/>
      <c r="R2" s="222"/>
      <c r="S2" s="223"/>
      <c r="T2" s="4"/>
      <c r="U2" s="224" t="s">
        <v>43</v>
      </c>
      <c r="V2" s="222"/>
      <c r="W2" s="222"/>
      <c r="X2" s="223"/>
      <c r="Y2" s="5"/>
      <c r="Z2" s="139" t="s">
        <v>9</v>
      </c>
      <c r="AA2" s="2"/>
      <c r="AB2" s="225" t="s">
        <v>38</v>
      </c>
      <c r="AC2" s="226"/>
      <c r="AD2" s="227"/>
      <c r="AE2" s="2"/>
      <c r="AF2" s="6" t="s">
        <v>36</v>
      </c>
      <c r="AG2" s="2"/>
    </row>
    <row r="3" spans="1:33" s="1" customFormat="1" ht="33.75" customHeight="1" x14ac:dyDescent="0.2">
      <c r="A3" s="150" t="s">
        <v>48</v>
      </c>
      <c r="B3" s="151" t="s">
        <v>49</v>
      </c>
      <c r="C3" s="152" t="s">
        <v>50</v>
      </c>
      <c r="D3" s="7" t="s">
        <v>90</v>
      </c>
      <c r="E3" s="8" t="s">
        <v>51</v>
      </c>
      <c r="F3" s="7" t="s">
        <v>57</v>
      </c>
      <c r="G3" s="7" t="s">
        <v>56</v>
      </c>
      <c r="H3" s="7" t="s">
        <v>55</v>
      </c>
      <c r="I3" s="153" t="s">
        <v>54</v>
      </c>
      <c r="J3" s="9" t="s">
        <v>59</v>
      </c>
      <c r="K3" s="3"/>
      <c r="L3" s="150" t="s">
        <v>52</v>
      </c>
      <c r="M3" s="154" t="s">
        <v>60</v>
      </c>
      <c r="N3" s="153" t="s">
        <v>53</v>
      </c>
      <c r="O3" s="3"/>
      <c r="P3" s="150" t="s">
        <v>62</v>
      </c>
      <c r="Q3" s="150" t="s">
        <v>65</v>
      </c>
      <c r="R3" s="150" t="s">
        <v>63</v>
      </c>
      <c r="S3" s="150" t="s">
        <v>64</v>
      </c>
      <c r="T3" s="2"/>
      <c r="U3" s="149" t="s">
        <v>44</v>
      </c>
      <c r="V3" s="149" t="s">
        <v>45</v>
      </c>
      <c r="W3" s="149" t="s">
        <v>46</v>
      </c>
      <c r="X3" s="149" t="s">
        <v>47</v>
      </c>
      <c r="Y3" s="2"/>
      <c r="Z3" s="149" t="s">
        <v>42</v>
      </c>
      <c r="AA3" s="2"/>
      <c r="AB3" s="148" t="s">
        <v>39</v>
      </c>
      <c r="AC3" s="148" t="s">
        <v>40</v>
      </c>
      <c r="AD3" s="148" t="s">
        <v>41</v>
      </c>
      <c r="AE3" s="2"/>
      <c r="AF3" s="10" t="s">
        <v>37</v>
      </c>
      <c r="AG3" s="2"/>
    </row>
    <row r="4" spans="1:33" x14ac:dyDescent="0.2">
      <c r="A4" s="120">
        <v>7</v>
      </c>
      <c r="B4" s="35">
        <v>10211020000</v>
      </c>
      <c r="C4" s="36"/>
      <c r="D4" s="37" t="s">
        <v>12</v>
      </c>
      <c r="E4" s="144" t="s">
        <v>81</v>
      </c>
      <c r="F4" s="38" t="s">
        <v>84</v>
      </c>
      <c r="G4" s="39">
        <v>80</v>
      </c>
      <c r="H4" s="40" t="s">
        <v>82</v>
      </c>
      <c r="I4" s="41">
        <v>2.3599999999999999E-2</v>
      </c>
      <c r="J4" s="107">
        <v>0.62</v>
      </c>
      <c r="K4" s="19"/>
      <c r="L4" s="134">
        <v>250</v>
      </c>
      <c r="M4" s="128">
        <f t="shared" ref="M4:M13" si="0">J4*L4</f>
        <v>155</v>
      </c>
      <c r="N4" s="129">
        <v>6.35</v>
      </c>
      <c r="O4" s="19"/>
      <c r="P4" s="46">
        <v>12000</v>
      </c>
      <c r="Q4" s="135">
        <f t="shared" ref="Q4:Q13" si="1">J4*P4</f>
        <v>7440</v>
      </c>
      <c r="R4" s="129">
        <f t="shared" ref="R4:R13" si="2">N4*AB4+AD4</f>
        <v>324.79999999999995</v>
      </c>
      <c r="S4" s="130">
        <v>2.1800000000000002</v>
      </c>
      <c r="T4" s="26"/>
      <c r="U4" s="49">
        <v>18</v>
      </c>
      <c r="V4" s="49">
        <v>8</v>
      </c>
      <c r="W4" s="49">
        <v>22.5</v>
      </c>
      <c r="X4" s="131">
        <f t="shared" ref="X4:X13" si="3">_xlfn.FLOOR.MATH((U4*V4*W4)/1000,0.05,0)</f>
        <v>3.2</v>
      </c>
      <c r="Y4" s="26"/>
      <c r="Z4" s="51"/>
      <c r="AA4" s="26"/>
      <c r="AB4" s="60">
        <f t="shared" ref="AB4:AB13" si="4">P4/L4</f>
        <v>48</v>
      </c>
      <c r="AC4" s="54">
        <v>15</v>
      </c>
      <c r="AD4" s="55">
        <v>20</v>
      </c>
      <c r="AE4" s="26"/>
      <c r="AF4" s="56">
        <v>5901508812339</v>
      </c>
      <c r="AG4" s="26"/>
    </row>
    <row r="5" spans="1:33" x14ac:dyDescent="0.2">
      <c r="A5" s="120">
        <v>7</v>
      </c>
      <c r="B5" s="12">
        <v>10411030000</v>
      </c>
      <c r="C5" s="13"/>
      <c r="D5" s="14" t="s">
        <v>11</v>
      </c>
      <c r="E5" s="144" t="s">
        <v>81</v>
      </c>
      <c r="F5" s="11" t="s">
        <v>84</v>
      </c>
      <c r="G5" s="15">
        <v>90</v>
      </c>
      <c r="H5" s="16" t="s">
        <v>82</v>
      </c>
      <c r="I5" s="17">
        <v>4.0300000000000002E-2</v>
      </c>
      <c r="J5" s="18">
        <v>0.79</v>
      </c>
      <c r="K5" s="132"/>
      <c r="L5" s="57">
        <v>250</v>
      </c>
      <c r="M5" s="21">
        <f t="shared" si="0"/>
        <v>197.5</v>
      </c>
      <c r="N5" s="22">
        <v>10.4</v>
      </c>
      <c r="O5" s="132"/>
      <c r="P5" s="23">
        <v>7500</v>
      </c>
      <c r="Q5" s="58">
        <f t="shared" si="1"/>
        <v>5925</v>
      </c>
      <c r="R5" s="22">
        <f t="shared" si="2"/>
        <v>332</v>
      </c>
      <c r="S5" s="25">
        <v>2.1</v>
      </c>
      <c r="T5" s="133"/>
      <c r="U5" s="27">
        <v>24</v>
      </c>
      <c r="V5" s="27">
        <v>10</v>
      </c>
      <c r="W5" s="27">
        <v>32</v>
      </c>
      <c r="X5" s="28">
        <f t="shared" si="3"/>
        <v>7.65</v>
      </c>
      <c r="Y5" s="133"/>
      <c r="Z5" s="29"/>
      <c r="AA5" s="133"/>
      <c r="AB5" s="59">
        <f t="shared" si="4"/>
        <v>30</v>
      </c>
      <c r="AC5" s="31">
        <v>15</v>
      </c>
      <c r="AD5" s="32">
        <v>20</v>
      </c>
      <c r="AE5" s="133"/>
      <c r="AF5" s="33">
        <v>5901508810021</v>
      </c>
      <c r="AG5" s="133"/>
    </row>
    <row r="6" spans="1:33" x14ac:dyDescent="0.2">
      <c r="A6" s="120">
        <v>7</v>
      </c>
      <c r="B6" s="113" t="s">
        <v>35</v>
      </c>
      <c r="C6" s="114" t="s">
        <v>86</v>
      </c>
      <c r="D6" s="90" t="s">
        <v>11</v>
      </c>
      <c r="E6" s="126" t="s">
        <v>81</v>
      </c>
      <c r="F6" s="91" t="s">
        <v>84</v>
      </c>
      <c r="G6" s="92">
        <v>90</v>
      </c>
      <c r="H6" s="93" t="s">
        <v>82</v>
      </c>
      <c r="I6" s="127">
        <v>3.6270000000000004E-2</v>
      </c>
      <c r="J6" s="125">
        <v>0.35</v>
      </c>
      <c r="K6" s="77"/>
      <c r="L6" s="95">
        <v>250</v>
      </c>
      <c r="M6" s="94">
        <f t="shared" si="0"/>
        <v>87.5</v>
      </c>
      <c r="N6" s="96">
        <v>9.65</v>
      </c>
      <c r="O6" s="77"/>
      <c r="P6" s="97">
        <v>11250</v>
      </c>
      <c r="Q6" s="98">
        <f t="shared" si="1"/>
        <v>3937.4999999999995</v>
      </c>
      <c r="R6" s="129">
        <f t="shared" si="2"/>
        <v>454.25</v>
      </c>
      <c r="S6" s="136">
        <v>2.2000000000000002</v>
      </c>
      <c r="T6" s="83"/>
      <c r="U6" s="100">
        <v>24</v>
      </c>
      <c r="V6" s="100">
        <v>10</v>
      </c>
      <c r="W6" s="100">
        <v>32</v>
      </c>
      <c r="X6" s="50">
        <f t="shared" si="3"/>
        <v>7.65</v>
      </c>
      <c r="Y6" s="83"/>
      <c r="Z6" s="102"/>
      <c r="AA6" s="83"/>
      <c r="AB6" s="60">
        <f t="shared" si="4"/>
        <v>45</v>
      </c>
      <c r="AC6" s="104">
        <v>15</v>
      </c>
      <c r="AD6" s="105">
        <v>20</v>
      </c>
      <c r="AE6" s="26"/>
      <c r="AF6" s="56"/>
      <c r="AG6" s="26"/>
    </row>
    <row r="7" spans="1:33" x14ac:dyDescent="0.2">
      <c r="A7" s="120">
        <v>7</v>
      </c>
      <c r="B7" s="12">
        <v>10811030000</v>
      </c>
      <c r="C7" s="13"/>
      <c r="D7" s="14" t="s">
        <v>13</v>
      </c>
      <c r="E7" s="144" t="s">
        <v>81</v>
      </c>
      <c r="F7" s="11" t="s">
        <v>84</v>
      </c>
      <c r="G7" s="15">
        <v>90</v>
      </c>
      <c r="H7" s="16" t="s">
        <v>82</v>
      </c>
      <c r="I7" s="17">
        <v>5.2900000000000003E-2</v>
      </c>
      <c r="J7" s="18">
        <v>1.1200000000000001</v>
      </c>
      <c r="K7" s="19"/>
      <c r="L7" s="57">
        <v>150</v>
      </c>
      <c r="M7" s="21">
        <f t="shared" si="0"/>
        <v>168.00000000000003</v>
      </c>
      <c r="N7" s="22">
        <v>8.5500000000000007</v>
      </c>
      <c r="O7" s="19"/>
      <c r="P7" s="23">
        <v>5400</v>
      </c>
      <c r="Q7" s="58">
        <f t="shared" si="1"/>
        <v>6048.0000000000009</v>
      </c>
      <c r="R7" s="22">
        <f t="shared" si="2"/>
        <v>327.8</v>
      </c>
      <c r="S7" s="25">
        <v>2.11</v>
      </c>
      <c r="T7" s="26"/>
      <c r="U7" s="27">
        <v>30.5</v>
      </c>
      <c r="V7" s="27">
        <v>17</v>
      </c>
      <c r="W7" s="27">
        <v>34</v>
      </c>
      <c r="X7" s="28">
        <f t="shared" si="3"/>
        <v>17.600000000000001</v>
      </c>
      <c r="Y7" s="26"/>
      <c r="Z7" s="29"/>
      <c r="AA7" s="26"/>
      <c r="AB7" s="59">
        <f t="shared" si="4"/>
        <v>36</v>
      </c>
      <c r="AC7" s="31">
        <v>15</v>
      </c>
      <c r="AD7" s="32">
        <v>20</v>
      </c>
      <c r="AE7" s="26"/>
      <c r="AF7" s="30">
        <v>5901508810069</v>
      </c>
      <c r="AG7" s="26"/>
    </row>
    <row r="8" spans="1:33" x14ac:dyDescent="0.2">
      <c r="A8" s="120">
        <v>7</v>
      </c>
      <c r="B8" s="35">
        <v>11011030000</v>
      </c>
      <c r="C8" s="36"/>
      <c r="D8" s="37" t="s">
        <v>14</v>
      </c>
      <c r="E8" s="144" t="s">
        <v>81</v>
      </c>
      <c r="F8" s="38" t="s">
        <v>84</v>
      </c>
      <c r="G8" s="39">
        <v>90</v>
      </c>
      <c r="H8" s="40" t="s">
        <v>82</v>
      </c>
      <c r="I8" s="41">
        <v>6.3500000000000001E-2</v>
      </c>
      <c r="J8" s="42">
        <v>1.27</v>
      </c>
      <c r="K8" s="19"/>
      <c r="L8" s="43">
        <v>150</v>
      </c>
      <c r="M8" s="44">
        <f t="shared" si="0"/>
        <v>190.5</v>
      </c>
      <c r="N8" s="45">
        <v>6.8</v>
      </c>
      <c r="O8" s="19"/>
      <c r="P8" s="46">
        <v>5400</v>
      </c>
      <c r="Q8" s="47">
        <f t="shared" si="1"/>
        <v>6858</v>
      </c>
      <c r="R8" s="45">
        <f t="shared" si="2"/>
        <v>264.79999999999995</v>
      </c>
      <c r="S8" s="48">
        <v>2.08</v>
      </c>
      <c r="T8" s="26"/>
      <c r="U8" s="49">
        <v>30.5</v>
      </c>
      <c r="V8" s="49">
        <v>17</v>
      </c>
      <c r="W8" s="49">
        <v>42.5</v>
      </c>
      <c r="X8" s="50">
        <f t="shared" si="3"/>
        <v>22</v>
      </c>
      <c r="Y8" s="26"/>
      <c r="Z8" s="51"/>
      <c r="AA8" s="26"/>
      <c r="AB8" s="53">
        <f t="shared" si="4"/>
        <v>36</v>
      </c>
      <c r="AC8" s="54">
        <v>15</v>
      </c>
      <c r="AD8" s="55">
        <v>20</v>
      </c>
      <c r="AE8" s="26"/>
      <c r="AF8" s="60">
        <v>5901508810083</v>
      </c>
      <c r="AG8" s="26"/>
    </row>
    <row r="9" spans="1:33" x14ac:dyDescent="0.2">
      <c r="A9" s="120">
        <v>7</v>
      </c>
      <c r="B9" s="12">
        <v>11811030000</v>
      </c>
      <c r="C9" s="13"/>
      <c r="D9" s="14" t="s">
        <v>17</v>
      </c>
      <c r="E9" s="144" t="s">
        <v>81</v>
      </c>
      <c r="F9" s="11" t="s">
        <v>84</v>
      </c>
      <c r="G9" s="15">
        <v>100</v>
      </c>
      <c r="H9" s="16" t="s">
        <v>82</v>
      </c>
      <c r="I9" s="17">
        <v>5.9200000000000003E-2</v>
      </c>
      <c r="J9" s="18">
        <v>1.24</v>
      </c>
      <c r="K9" s="19"/>
      <c r="L9" s="57">
        <v>100</v>
      </c>
      <c r="M9" s="21">
        <f>J9*L9</f>
        <v>124</v>
      </c>
      <c r="N9" s="22">
        <v>6.3</v>
      </c>
      <c r="O9" s="19"/>
      <c r="P9" s="23">
        <v>4500</v>
      </c>
      <c r="Q9" s="58">
        <f>J9*P9</f>
        <v>5580</v>
      </c>
      <c r="R9" s="22">
        <f t="shared" si="2"/>
        <v>303.5</v>
      </c>
      <c r="S9" s="25">
        <v>2.12</v>
      </c>
      <c r="T9" s="26"/>
      <c r="U9" s="27">
        <v>34</v>
      </c>
      <c r="V9" s="27">
        <v>20</v>
      </c>
      <c r="W9" s="27">
        <v>33</v>
      </c>
      <c r="X9" s="28">
        <f>_xlfn.FLOOR.MATH((U9*V9*W9)/1000,0.05,0)</f>
        <v>22.400000000000002</v>
      </c>
      <c r="Y9" s="26"/>
      <c r="Z9" s="29"/>
      <c r="AA9" s="26"/>
      <c r="AB9" s="59">
        <f t="shared" si="4"/>
        <v>45</v>
      </c>
      <c r="AC9" s="31">
        <v>15</v>
      </c>
      <c r="AD9" s="32">
        <v>20</v>
      </c>
      <c r="AE9" s="26"/>
      <c r="AF9" s="30">
        <v>5901508811486</v>
      </c>
      <c r="AG9" s="26"/>
    </row>
    <row r="10" spans="1:33" x14ac:dyDescent="0.2">
      <c r="A10" s="120">
        <v>7</v>
      </c>
      <c r="B10" s="35">
        <v>12411040000</v>
      </c>
      <c r="C10" s="36"/>
      <c r="D10" s="37" t="s">
        <v>10</v>
      </c>
      <c r="E10" s="144" t="s">
        <v>81</v>
      </c>
      <c r="F10" s="38" t="s">
        <v>84</v>
      </c>
      <c r="G10" s="39">
        <v>100</v>
      </c>
      <c r="H10" s="40" t="s">
        <v>82</v>
      </c>
      <c r="I10" s="41">
        <v>7.1099999999999997E-2</v>
      </c>
      <c r="J10" s="42">
        <v>1.41</v>
      </c>
      <c r="K10" s="19"/>
      <c r="L10" s="43">
        <v>150</v>
      </c>
      <c r="M10" s="44">
        <f>J10*L10</f>
        <v>211.5</v>
      </c>
      <c r="N10" s="45">
        <v>11.399999999999999</v>
      </c>
      <c r="O10" s="19"/>
      <c r="P10" s="46">
        <v>3600</v>
      </c>
      <c r="Q10" s="47">
        <f>J10*P10</f>
        <v>5076</v>
      </c>
      <c r="R10" s="45">
        <f t="shared" si="2"/>
        <v>293.59999999999997</v>
      </c>
      <c r="S10" s="48">
        <v>2.09</v>
      </c>
      <c r="T10" s="26"/>
      <c r="U10" s="49">
        <v>35</v>
      </c>
      <c r="V10" s="49">
        <v>18</v>
      </c>
      <c r="W10" s="49">
        <v>44</v>
      </c>
      <c r="X10" s="50">
        <f>_xlfn.FLOOR.MATH((U10*V10*W10)/1000,0.05,0)</f>
        <v>27.700000000000003</v>
      </c>
      <c r="Y10" s="26"/>
      <c r="Z10" s="51"/>
      <c r="AA10" s="26"/>
      <c r="AB10" s="53">
        <f t="shared" si="4"/>
        <v>24</v>
      </c>
      <c r="AC10" s="54">
        <v>15</v>
      </c>
      <c r="AD10" s="55">
        <v>20</v>
      </c>
      <c r="AE10" s="26"/>
      <c r="AF10" s="60">
        <v>5901508810120</v>
      </c>
      <c r="AG10" s="26"/>
    </row>
    <row r="11" spans="1:33" x14ac:dyDescent="0.2">
      <c r="A11" s="120">
        <v>7</v>
      </c>
      <c r="B11" s="12">
        <v>32011040000</v>
      </c>
      <c r="C11" s="13"/>
      <c r="D11" s="14" t="s">
        <v>18</v>
      </c>
      <c r="E11" s="144" t="s">
        <v>81</v>
      </c>
      <c r="F11" s="11" t="s">
        <v>84</v>
      </c>
      <c r="G11" s="15">
        <v>100</v>
      </c>
      <c r="H11" s="16" t="s">
        <v>82</v>
      </c>
      <c r="I11" s="17">
        <v>8.2799999999999999E-2</v>
      </c>
      <c r="J11" s="18">
        <v>4.5</v>
      </c>
      <c r="K11" s="19"/>
      <c r="L11" s="57">
        <v>100</v>
      </c>
      <c r="M11" s="21">
        <f>J11*L11</f>
        <v>450</v>
      </c>
      <c r="N11" s="22">
        <v>8.8000000000000007</v>
      </c>
      <c r="O11" s="19"/>
      <c r="P11" s="23">
        <v>2400</v>
      </c>
      <c r="Q11" s="58">
        <f>J11*P11</f>
        <v>10800</v>
      </c>
      <c r="R11" s="22">
        <f t="shared" si="2"/>
        <v>231.20000000000002</v>
      </c>
      <c r="S11" s="25">
        <v>1.93</v>
      </c>
      <c r="T11" s="26"/>
      <c r="U11" s="27">
        <v>36</v>
      </c>
      <c r="V11" s="27">
        <v>33</v>
      </c>
      <c r="W11" s="27">
        <v>32</v>
      </c>
      <c r="X11" s="28">
        <f>_xlfn.FLOOR.MATH((U11*V11*W11)/1000,0.05,0)</f>
        <v>38</v>
      </c>
      <c r="Y11" s="26"/>
      <c r="Z11" s="29"/>
      <c r="AA11" s="26"/>
      <c r="AB11" s="59">
        <f t="shared" si="4"/>
        <v>24</v>
      </c>
      <c r="AC11" s="31">
        <v>15</v>
      </c>
      <c r="AD11" s="32">
        <v>20</v>
      </c>
      <c r="AE11" s="26"/>
      <c r="AF11" s="30">
        <v>5901508811516</v>
      </c>
      <c r="AG11" s="26"/>
    </row>
    <row r="12" spans="1:33" x14ac:dyDescent="0.2">
      <c r="A12" s="120">
        <v>7</v>
      </c>
      <c r="B12" s="35">
        <v>11211030000</v>
      </c>
      <c r="C12" s="36"/>
      <c r="D12" s="37" t="s">
        <v>15</v>
      </c>
      <c r="E12" s="144" t="s">
        <v>81</v>
      </c>
      <c r="F12" s="38" t="s">
        <v>84</v>
      </c>
      <c r="G12" s="39">
        <v>90</v>
      </c>
      <c r="H12" s="40" t="s">
        <v>82</v>
      </c>
      <c r="I12" s="41">
        <v>7.1400000000000005E-2</v>
      </c>
      <c r="J12" s="42">
        <v>1.44</v>
      </c>
      <c r="K12" s="19"/>
      <c r="L12" s="43">
        <v>150</v>
      </c>
      <c r="M12" s="44">
        <f t="shared" si="0"/>
        <v>216</v>
      </c>
      <c r="N12" s="45">
        <v>11.399999999999999</v>
      </c>
      <c r="O12" s="19"/>
      <c r="P12" s="46">
        <v>3900</v>
      </c>
      <c r="Q12" s="47">
        <f t="shared" si="1"/>
        <v>5616</v>
      </c>
      <c r="R12" s="45">
        <f t="shared" si="2"/>
        <v>316.39999999999998</v>
      </c>
      <c r="S12" s="48">
        <v>2.17</v>
      </c>
      <c r="T12" s="26"/>
      <c r="U12" s="49">
        <v>40</v>
      </c>
      <c r="V12" s="49">
        <v>18</v>
      </c>
      <c r="W12" s="49">
        <v>39</v>
      </c>
      <c r="X12" s="50">
        <f t="shared" si="3"/>
        <v>28.05</v>
      </c>
      <c r="Y12" s="26"/>
      <c r="Z12" s="51"/>
      <c r="AA12" s="26"/>
      <c r="AB12" s="53">
        <f t="shared" si="4"/>
        <v>26</v>
      </c>
      <c r="AC12" s="54">
        <v>15</v>
      </c>
      <c r="AD12" s="55">
        <v>20</v>
      </c>
      <c r="AE12" s="26"/>
      <c r="AF12" s="60">
        <v>5901508810144</v>
      </c>
      <c r="AG12" s="26"/>
    </row>
    <row r="13" spans="1:33" x14ac:dyDescent="0.2">
      <c r="A13" s="120">
        <v>7</v>
      </c>
      <c r="B13" s="12">
        <v>11411030000</v>
      </c>
      <c r="C13" s="13"/>
      <c r="D13" s="14" t="s">
        <v>16</v>
      </c>
      <c r="E13" s="144" t="s">
        <v>81</v>
      </c>
      <c r="F13" s="11" t="s">
        <v>84</v>
      </c>
      <c r="G13" s="15">
        <v>90</v>
      </c>
      <c r="H13" s="16" t="s">
        <v>82</v>
      </c>
      <c r="I13" s="17">
        <v>8.0399999999999999E-2</v>
      </c>
      <c r="J13" s="18">
        <v>1.64</v>
      </c>
      <c r="K13" s="19"/>
      <c r="L13" s="57">
        <v>150</v>
      </c>
      <c r="M13" s="21">
        <f t="shared" si="0"/>
        <v>245.99999999999997</v>
      </c>
      <c r="N13" s="22">
        <v>8.6999999999999993</v>
      </c>
      <c r="O13" s="19"/>
      <c r="P13" s="23">
        <v>3600</v>
      </c>
      <c r="Q13" s="58">
        <f t="shared" si="1"/>
        <v>5904</v>
      </c>
      <c r="R13" s="22">
        <f t="shared" si="2"/>
        <v>228.79999999999998</v>
      </c>
      <c r="S13" s="25">
        <v>2.19</v>
      </c>
      <c r="T13" s="26"/>
      <c r="U13" s="27">
        <v>50</v>
      </c>
      <c r="V13" s="27">
        <v>18</v>
      </c>
      <c r="W13" s="27">
        <v>39</v>
      </c>
      <c r="X13" s="28">
        <f t="shared" si="3"/>
        <v>35.1</v>
      </c>
      <c r="Y13" s="26"/>
      <c r="Z13" s="29"/>
      <c r="AA13" s="26"/>
      <c r="AB13" s="59">
        <f t="shared" si="4"/>
        <v>24</v>
      </c>
      <c r="AC13" s="31">
        <v>15</v>
      </c>
      <c r="AD13" s="32">
        <v>20</v>
      </c>
      <c r="AE13" s="26"/>
      <c r="AF13" s="30">
        <v>5901508810168</v>
      </c>
      <c r="AG13" s="26"/>
    </row>
    <row r="14" spans="1:33" ht="5.85" customHeight="1" x14ac:dyDescent="0.2">
      <c r="A14" s="121"/>
      <c r="B14" s="65"/>
      <c r="I14" s="67"/>
    </row>
    <row r="15" spans="1:33" x14ac:dyDescent="0.2">
      <c r="A15" s="122" t="s">
        <v>8</v>
      </c>
      <c r="B15" s="12">
        <v>10232030000</v>
      </c>
      <c r="C15" s="13"/>
      <c r="D15" s="14" t="s">
        <v>12</v>
      </c>
      <c r="E15" s="106" t="s">
        <v>78</v>
      </c>
      <c r="F15" s="11" t="s">
        <v>85</v>
      </c>
      <c r="G15" s="15">
        <v>90</v>
      </c>
      <c r="H15" s="16" t="s">
        <v>83</v>
      </c>
      <c r="I15" s="17">
        <v>2.1700000000000001E-2</v>
      </c>
      <c r="J15" s="18">
        <v>0.54</v>
      </c>
      <c r="K15" s="19"/>
      <c r="L15" s="20">
        <v>250</v>
      </c>
      <c r="M15" s="21">
        <f t="shared" ref="M15:M23" si="5">J15*L15</f>
        <v>135</v>
      </c>
      <c r="N15" s="22">
        <v>5.85</v>
      </c>
      <c r="O15" s="19"/>
      <c r="P15" s="23">
        <v>12000</v>
      </c>
      <c r="Q15" s="24">
        <f t="shared" ref="Q15:Q23" si="6">J15*P15</f>
        <v>6480</v>
      </c>
      <c r="R15" s="22">
        <f t="shared" ref="R15:R23" si="7">N15*AB15+AD15</f>
        <v>300.79999999999995</v>
      </c>
      <c r="S15" s="25">
        <v>2.1800000000000002</v>
      </c>
      <c r="T15" s="26"/>
      <c r="U15" s="27">
        <v>18</v>
      </c>
      <c r="V15" s="27">
        <v>8</v>
      </c>
      <c r="W15" s="27">
        <v>22.5</v>
      </c>
      <c r="X15" s="28">
        <f t="shared" ref="X15:X23" si="8">_xlfn.FLOOR.MATH((U15*V15*W15)/1000,0.05,0)</f>
        <v>3.2</v>
      </c>
      <c r="Y15" s="26"/>
      <c r="Z15" s="29"/>
      <c r="AA15" s="26"/>
      <c r="AB15" s="30">
        <f t="shared" ref="AB15:AB23" si="9">P15/L15</f>
        <v>48</v>
      </c>
      <c r="AC15" s="31">
        <v>15</v>
      </c>
      <c r="AD15" s="32">
        <v>20</v>
      </c>
      <c r="AE15" s="26"/>
      <c r="AF15" s="30">
        <v>5901508812414</v>
      </c>
      <c r="AG15" s="26"/>
    </row>
    <row r="16" spans="1:33" x14ac:dyDescent="0.2">
      <c r="A16" s="122" t="s">
        <v>8</v>
      </c>
      <c r="B16" s="35">
        <v>10432030000</v>
      </c>
      <c r="C16" s="36"/>
      <c r="D16" s="37" t="s">
        <v>11</v>
      </c>
      <c r="E16" s="106" t="s">
        <v>78</v>
      </c>
      <c r="F16" s="38" t="s">
        <v>85</v>
      </c>
      <c r="G16" s="39">
        <v>90</v>
      </c>
      <c r="H16" s="40" t="s">
        <v>83</v>
      </c>
      <c r="I16" s="41">
        <v>3.5200000000000002E-2</v>
      </c>
      <c r="J16" s="42">
        <v>0.68</v>
      </c>
      <c r="K16" s="19"/>
      <c r="L16" s="43">
        <v>300</v>
      </c>
      <c r="M16" s="44">
        <f t="shared" si="5"/>
        <v>204.00000000000003</v>
      </c>
      <c r="N16" s="45">
        <v>10.98</v>
      </c>
      <c r="O16" s="19"/>
      <c r="P16" s="46">
        <v>9000</v>
      </c>
      <c r="Q16" s="47">
        <f t="shared" si="6"/>
        <v>6120</v>
      </c>
      <c r="R16" s="45">
        <f t="shared" si="7"/>
        <v>349.40000000000003</v>
      </c>
      <c r="S16" s="48">
        <v>2.1</v>
      </c>
      <c r="T16" s="26"/>
      <c r="U16" s="49">
        <v>24</v>
      </c>
      <c r="V16" s="49">
        <v>10</v>
      </c>
      <c r="W16" s="49">
        <v>32</v>
      </c>
      <c r="X16" s="50">
        <f t="shared" si="8"/>
        <v>7.65</v>
      </c>
      <c r="Y16" s="26"/>
      <c r="Z16" s="51"/>
      <c r="AA16" s="26"/>
      <c r="AB16" s="53">
        <f t="shared" si="9"/>
        <v>30</v>
      </c>
      <c r="AC16" s="54">
        <v>15</v>
      </c>
      <c r="AD16" s="55">
        <v>20</v>
      </c>
      <c r="AE16" s="26"/>
      <c r="AF16" s="60">
        <v>5901508810977</v>
      </c>
      <c r="AG16" s="26"/>
    </row>
    <row r="17" spans="1:35" x14ac:dyDescent="0.2">
      <c r="A17" s="122" t="s">
        <v>8</v>
      </c>
      <c r="B17" s="12">
        <v>10832030000</v>
      </c>
      <c r="C17" s="13"/>
      <c r="D17" s="14" t="s">
        <v>13</v>
      </c>
      <c r="E17" s="106" t="s">
        <v>78</v>
      </c>
      <c r="F17" s="11" t="s">
        <v>85</v>
      </c>
      <c r="G17" s="15">
        <v>90</v>
      </c>
      <c r="H17" s="16" t="s">
        <v>83</v>
      </c>
      <c r="I17" s="17">
        <v>4.9299999999999997E-2</v>
      </c>
      <c r="J17" s="18">
        <v>0.99</v>
      </c>
      <c r="K17" s="19"/>
      <c r="L17" s="20">
        <v>150</v>
      </c>
      <c r="M17" s="21">
        <f t="shared" si="5"/>
        <v>148.5</v>
      </c>
      <c r="N17" s="22">
        <v>7.9499999999999993</v>
      </c>
      <c r="O17" s="19"/>
      <c r="P17" s="23">
        <v>5400</v>
      </c>
      <c r="Q17" s="24">
        <f t="shared" si="6"/>
        <v>5346</v>
      </c>
      <c r="R17" s="22">
        <f t="shared" si="7"/>
        <v>306.2</v>
      </c>
      <c r="S17" s="25">
        <v>2.11</v>
      </c>
      <c r="T17" s="26"/>
      <c r="U17" s="27">
        <v>30.5</v>
      </c>
      <c r="V17" s="27">
        <v>17</v>
      </c>
      <c r="W17" s="27">
        <v>34</v>
      </c>
      <c r="X17" s="28">
        <f t="shared" si="8"/>
        <v>17.600000000000001</v>
      </c>
      <c r="Y17" s="26"/>
      <c r="Z17" s="29"/>
      <c r="AA17" s="26"/>
      <c r="AB17" s="30">
        <f t="shared" si="9"/>
        <v>36</v>
      </c>
      <c r="AC17" s="31">
        <v>15</v>
      </c>
      <c r="AD17" s="32">
        <v>20</v>
      </c>
      <c r="AE17" s="26"/>
      <c r="AF17" s="30">
        <v>5901508812001</v>
      </c>
      <c r="AG17" s="26"/>
    </row>
    <row r="18" spans="1:35" x14ac:dyDescent="0.2">
      <c r="A18" s="122" t="s">
        <v>8</v>
      </c>
      <c r="B18" s="35">
        <v>11032030000</v>
      </c>
      <c r="C18" s="36"/>
      <c r="D18" s="37" t="s">
        <v>14</v>
      </c>
      <c r="E18" s="106" t="s">
        <v>78</v>
      </c>
      <c r="F18" s="38" t="s">
        <v>85</v>
      </c>
      <c r="G18" s="39">
        <v>90</v>
      </c>
      <c r="H18" s="40" t="s">
        <v>83</v>
      </c>
      <c r="I18" s="41">
        <v>5.8599999999999999E-2</v>
      </c>
      <c r="J18" s="42">
        <v>1.1299999999999999</v>
      </c>
      <c r="K18" s="19"/>
      <c r="L18" s="43">
        <v>150</v>
      </c>
      <c r="M18" s="44">
        <f t="shared" si="5"/>
        <v>169.49999999999997</v>
      </c>
      <c r="N18" s="45">
        <v>6.05</v>
      </c>
      <c r="O18" s="19"/>
      <c r="P18" s="46">
        <v>5400</v>
      </c>
      <c r="Q18" s="47">
        <f t="shared" si="6"/>
        <v>6101.9999999999991</v>
      </c>
      <c r="R18" s="45">
        <f t="shared" si="7"/>
        <v>237.79999999999998</v>
      </c>
      <c r="S18" s="48">
        <v>2.11</v>
      </c>
      <c r="T18" s="26"/>
      <c r="U18" s="49">
        <v>30.5</v>
      </c>
      <c r="V18" s="49">
        <v>17</v>
      </c>
      <c r="W18" s="49">
        <v>42.5</v>
      </c>
      <c r="X18" s="50">
        <f t="shared" si="8"/>
        <v>22</v>
      </c>
      <c r="Y18" s="26"/>
      <c r="Z18" s="51"/>
      <c r="AA18" s="26"/>
      <c r="AB18" s="53">
        <f t="shared" si="9"/>
        <v>36</v>
      </c>
      <c r="AC18" s="54">
        <v>15</v>
      </c>
      <c r="AD18" s="55">
        <v>20</v>
      </c>
      <c r="AE18" s="26"/>
      <c r="AF18" s="60">
        <v>5901508811110</v>
      </c>
      <c r="AG18" s="26"/>
    </row>
    <row r="19" spans="1:35" x14ac:dyDescent="0.2">
      <c r="A19" s="122" t="s">
        <v>8</v>
      </c>
      <c r="B19" s="35">
        <v>11832030000</v>
      </c>
      <c r="C19" s="36"/>
      <c r="D19" s="37" t="s">
        <v>17</v>
      </c>
      <c r="E19" s="106" t="s">
        <v>78</v>
      </c>
      <c r="F19" s="38" t="s">
        <v>85</v>
      </c>
      <c r="G19" s="39">
        <v>90</v>
      </c>
      <c r="H19" s="40" t="s">
        <v>83</v>
      </c>
      <c r="I19" s="41">
        <v>5.5100000000000003E-2</v>
      </c>
      <c r="J19" s="42">
        <v>1.1100000000000001</v>
      </c>
      <c r="K19" s="19"/>
      <c r="L19" s="43">
        <v>100</v>
      </c>
      <c r="M19" s="44">
        <f>J19*L19</f>
        <v>111.00000000000001</v>
      </c>
      <c r="N19" s="45">
        <v>5.9</v>
      </c>
      <c r="O19" s="19"/>
      <c r="P19" s="46">
        <v>4000</v>
      </c>
      <c r="Q19" s="47">
        <f>J19*P19</f>
        <v>4440</v>
      </c>
      <c r="R19" s="45">
        <f t="shared" si="7"/>
        <v>256</v>
      </c>
      <c r="S19" s="48">
        <v>2.09</v>
      </c>
      <c r="T19" s="26"/>
      <c r="U19" s="49">
        <v>34</v>
      </c>
      <c r="V19" s="49">
        <v>20</v>
      </c>
      <c r="W19" s="49">
        <v>33</v>
      </c>
      <c r="X19" s="50">
        <f>_xlfn.FLOOR.MATH((U19*V19*W19)/1000,0.05,0)</f>
        <v>22.400000000000002</v>
      </c>
      <c r="Y19" s="26"/>
      <c r="Z19" s="51"/>
      <c r="AA19" s="26"/>
      <c r="AB19" s="53">
        <f t="shared" si="9"/>
        <v>40</v>
      </c>
      <c r="AC19" s="54">
        <v>15</v>
      </c>
      <c r="AD19" s="55">
        <v>20</v>
      </c>
      <c r="AE19" s="26"/>
      <c r="AF19" s="60">
        <v>5901508811493</v>
      </c>
      <c r="AG19" s="26"/>
    </row>
    <row r="20" spans="1:35" x14ac:dyDescent="0.2">
      <c r="A20" s="122" t="s">
        <v>8</v>
      </c>
      <c r="B20" s="12">
        <v>12432030000</v>
      </c>
      <c r="C20" s="13"/>
      <c r="D20" s="14" t="s">
        <v>10</v>
      </c>
      <c r="E20" s="106" t="s">
        <v>78</v>
      </c>
      <c r="F20" s="11" t="s">
        <v>85</v>
      </c>
      <c r="G20" s="15">
        <v>90</v>
      </c>
      <c r="H20" s="16" t="s">
        <v>83</v>
      </c>
      <c r="I20" s="17">
        <v>6.4700999999999995E-2</v>
      </c>
      <c r="J20" s="18">
        <v>1.1200000000000001</v>
      </c>
      <c r="K20" s="19"/>
      <c r="L20" s="20">
        <v>150</v>
      </c>
      <c r="M20" s="21">
        <f>J20*L20</f>
        <v>168.00000000000003</v>
      </c>
      <c r="N20" s="22">
        <v>10.26</v>
      </c>
      <c r="O20" s="19"/>
      <c r="P20" s="23">
        <v>3600</v>
      </c>
      <c r="Q20" s="24">
        <f>J20*P20</f>
        <v>4032.0000000000005</v>
      </c>
      <c r="R20" s="22">
        <f t="shared" si="7"/>
        <v>266.24</v>
      </c>
      <c r="S20" s="25">
        <v>2.09</v>
      </c>
      <c r="T20" s="26"/>
      <c r="U20" s="27">
        <v>35</v>
      </c>
      <c r="V20" s="27">
        <v>15</v>
      </c>
      <c r="W20" s="27">
        <v>44</v>
      </c>
      <c r="X20" s="28">
        <f>_xlfn.FLOOR.MATH((U20*V20*W20)/1000,0.05,0)</f>
        <v>23.1</v>
      </c>
      <c r="Y20" s="26"/>
      <c r="Z20" s="29"/>
      <c r="AA20" s="26"/>
      <c r="AB20" s="30">
        <f t="shared" si="9"/>
        <v>24</v>
      </c>
      <c r="AC20" s="31">
        <v>15</v>
      </c>
      <c r="AD20" s="32">
        <v>20</v>
      </c>
      <c r="AE20" s="26"/>
      <c r="AF20" s="30"/>
      <c r="AG20" s="26"/>
    </row>
    <row r="21" spans="1:35" x14ac:dyDescent="0.2">
      <c r="A21" s="122" t="s">
        <v>8</v>
      </c>
      <c r="B21" s="35">
        <v>32032030000</v>
      </c>
      <c r="C21" s="36"/>
      <c r="D21" s="37" t="s">
        <v>18</v>
      </c>
      <c r="E21" s="106" t="s">
        <v>78</v>
      </c>
      <c r="F21" s="38" t="s">
        <v>85</v>
      </c>
      <c r="G21" s="39">
        <v>90</v>
      </c>
      <c r="H21" s="40" t="s">
        <v>83</v>
      </c>
      <c r="I21" s="41">
        <v>7.5347999999999998E-2</v>
      </c>
      <c r="J21" s="42">
        <v>3.7</v>
      </c>
      <c r="K21" s="19"/>
      <c r="L21" s="43">
        <v>100</v>
      </c>
      <c r="M21" s="44">
        <f>J21*L21</f>
        <v>370</v>
      </c>
      <c r="N21" s="45">
        <v>7.65</v>
      </c>
      <c r="O21" s="19"/>
      <c r="P21" s="46">
        <v>2400</v>
      </c>
      <c r="Q21" s="47">
        <f>J21*P21</f>
        <v>8880</v>
      </c>
      <c r="R21" s="45">
        <f t="shared" si="7"/>
        <v>203.60000000000002</v>
      </c>
      <c r="S21" s="48">
        <v>1.93</v>
      </c>
      <c r="T21" s="26"/>
      <c r="U21" s="49">
        <v>36</v>
      </c>
      <c r="V21" s="49">
        <v>33</v>
      </c>
      <c r="W21" s="49">
        <v>32</v>
      </c>
      <c r="X21" s="50">
        <f>_xlfn.FLOOR.MATH((U21*V21*W21)/1000,0.05,0)</f>
        <v>38</v>
      </c>
      <c r="Y21" s="26"/>
      <c r="Z21" s="51"/>
      <c r="AA21" s="26"/>
      <c r="AB21" s="53">
        <f t="shared" si="9"/>
        <v>24</v>
      </c>
      <c r="AC21" s="54">
        <v>15</v>
      </c>
      <c r="AD21" s="55">
        <v>20</v>
      </c>
      <c r="AE21" s="26"/>
      <c r="AF21" s="60">
        <v>5901508811653</v>
      </c>
      <c r="AG21" s="26"/>
    </row>
    <row r="22" spans="1:35" x14ac:dyDescent="0.2">
      <c r="A22" s="122" t="s">
        <v>8</v>
      </c>
      <c r="B22" s="12">
        <v>11232030000</v>
      </c>
      <c r="C22" s="13"/>
      <c r="D22" s="14" t="s">
        <v>15</v>
      </c>
      <c r="E22" s="106" t="s">
        <v>78</v>
      </c>
      <c r="F22" s="11" t="s">
        <v>85</v>
      </c>
      <c r="G22" s="15">
        <v>90</v>
      </c>
      <c r="H22" s="16" t="s">
        <v>83</v>
      </c>
      <c r="I22" s="17">
        <v>6.4974000000000004E-2</v>
      </c>
      <c r="J22" s="18">
        <v>1.29</v>
      </c>
      <c r="K22" s="19"/>
      <c r="L22" s="20">
        <v>150</v>
      </c>
      <c r="M22" s="21">
        <f t="shared" si="5"/>
        <v>193.5</v>
      </c>
      <c r="N22" s="22">
        <v>10.274999999999999</v>
      </c>
      <c r="O22" s="19"/>
      <c r="P22" s="23">
        <v>3000</v>
      </c>
      <c r="Q22" s="24">
        <f t="shared" si="6"/>
        <v>3870</v>
      </c>
      <c r="R22" s="22">
        <f t="shared" si="7"/>
        <v>225.49999999999997</v>
      </c>
      <c r="S22" s="25">
        <v>2.17</v>
      </c>
      <c r="T22" s="26"/>
      <c r="U22" s="27">
        <v>40</v>
      </c>
      <c r="V22" s="27">
        <v>18</v>
      </c>
      <c r="W22" s="27">
        <v>39</v>
      </c>
      <c r="X22" s="28">
        <f t="shared" si="8"/>
        <v>28.05</v>
      </c>
      <c r="Y22" s="26"/>
      <c r="Z22" s="29"/>
      <c r="AA22" s="26"/>
      <c r="AB22" s="30">
        <f t="shared" si="9"/>
        <v>20</v>
      </c>
      <c r="AC22" s="31">
        <v>15</v>
      </c>
      <c r="AD22" s="32">
        <v>20</v>
      </c>
      <c r="AE22" s="26"/>
      <c r="AF22" s="30">
        <v>5901508811257</v>
      </c>
      <c r="AG22" s="26"/>
    </row>
    <row r="23" spans="1:35" x14ac:dyDescent="0.2">
      <c r="A23" s="122" t="s">
        <v>8</v>
      </c>
      <c r="B23" s="35">
        <v>11432030000</v>
      </c>
      <c r="C23" s="36"/>
      <c r="D23" s="37" t="s">
        <v>16</v>
      </c>
      <c r="E23" s="106" t="s">
        <v>78</v>
      </c>
      <c r="F23" s="38" t="s">
        <v>85</v>
      </c>
      <c r="G23" s="39">
        <v>90</v>
      </c>
      <c r="H23" s="40" t="s">
        <v>83</v>
      </c>
      <c r="I23" s="41">
        <v>7.3164000000000007E-2</v>
      </c>
      <c r="J23" s="42">
        <v>1.48</v>
      </c>
      <c r="K23" s="19"/>
      <c r="L23" s="43">
        <v>150</v>
      </c>
      <c r="M23" s="44">
        <f t="shared" si="5"/>
        <v>222</v>
      </c>
      <c r="N23" s="45">
        <v>11.7</v>
      </c>
      <c r="O23" s="19"/>
      <c r="P23" s="46">
        <v>3600</v>
      </c>
      <c r="Q23" s="47">
        <f t="shared" si="6"/>
        <v>5328</v>
      </c>
      <c r="R23" s="45">
        <f t="shared" si="7"/>
        <v>300.79999999999995</v>
      </c>
      <c r="S23" s="48">
        <v>2.19</v>
      </c>
      <c r="T23" s="26"/>
      <c r="U23" s="49">
        <v>50</v>
      </c>
      <c r="V23" s="49">
        <v>18</v>
      </c>
      <c r="W23" s="49">
        <v>39</v>
      </c>
      <c r="X23" s="50">
        <f t="shared" si="8"/>
        <v>35.1</v>
      </c>
      <c r="Y23" s="26"/>
      <c r="Z23" s="51"/>
      <c r="AA23" s="26"/>
      <c r="AB23" s="53">
        <f t="shared" si="9"/>
        <v>24</v>
      </c>
      <c r="AC23" s="54">
        <v>15</v>
      </c>
      <c r="AD23" s="55">
        <v>20</v>
      </c>
      <c r="AE23" s="26"/>
      <c r="AF23" s="60">
        <v>5901508811127</v>
      </c>
      <c r="AG23" s="26"/>
    </row>
    <row r="24" spans="1:35" s="70" customFormat="1" ht="5.85" customHeight="1" x14ac:dyDescent="0.3">
      <c r="A24" s="123"/>
      <c r="B24" s="108"/>
      <c r="C24" s="109"/>
      <c r="E24" s="110"/>
      <c r="I24" s="111"/>
      <c r="J24" s="112"/>
      <c r="M24" s="112"/>
    </row>
    <row r="25" spans="1:35" x14ac:dyDescent="0.2">
      <c r="A25" s="122" t="s">
        <v>21</v>
      </c>
      <c r="B25" s="172" t="s">
        <v>91</v>
      </c>
      <c r="C25" s="36"/>
      <c r="D25" s="37" t="s">
        <v>30</v>
      </c>
      <c r="E25" s="173" t="s">
        <v>79</v>
      </c>
      <c r="F25" s="38" t="s">
        <v>84</v>
      </c>
      <c r="G25" s="39">
        <v>70</v>
      </c>
      <c r="H25" s="40" t="s">
        <v>82</v>
      </c>
      <c r="I25" s="41">
        <v>1.9699999999999999E-2</v>
      </c>
      <c r="J25" s="107">
        <v>0.38</v>
      </c>
      <c r="K25" s="19"/>
      <c r="L25" s="134">
        <v>250</v>
      </c>
      <c r="M25" s="128">
        <f>J25*L25</f>
        <v>95</v>
      </c>
      <c r="N25" s="129">
        <v>5.35</v>
      </c>
      <c r="O25" s="19"/>
      <c r="P25" s="46">
        <v>21000</v>
      </c>
      <c r="Q25" s="171">
        <f t="shared" ref="Q25" si="10">J25*P25</f>
        <v>7980</v>
      </c>
      <c r="R25" s="129">
        <f t="shared" ref="R25" si="11">N25*AB25+AD25</f>
        <v>469.4</v>
      </c>
      <c r="S25" s="130">
        <v>2.04</v>
      </c>
      <c r="T25" s="26"/>
      <c r="U25" s="49">
        <v>18</v>
      </c>
      <c r="V25" s="49">
        <v>8</v>
      </c>
      <c r="W25" s="49">
        <v>23.5</v>
      </c>
      <c r="X25" s="131">
        <f t="shared" ref="X25" si="12">_xlfn.FLOOR.MATH((U25*V25*W25)/1000,0.05,0)</f>
        <v>3.35</v>
      </c>
      <c r="Y25" s="26"/>
      <c r="Z25" s="51"/>
      <c r="AA25" s="26"/>
      <c r="AB25" s="53">
        <f t="shared" ref="AB25" si="13">P25/L25</f>
        <v>84</v>
      </c>
      <c r="AC25" s="54">
        <v>15</v>
      </c>
      <c r="AD25" s="55">
        <v>20</v>
      </c>
      <c r="AE25" s="26"/>
      <c r="AF25" s="60"/>
      <c r="AG25" s="26"/>
      <c r="AH25" s="174"/>
      <c r="AI25" s="175"/>
    </row>
    <row r="26" spans="1:35" s="143" customFormat="1" x14ac:dyDescent="0.2">
      <c r="A26" s="140" t="s">
        <v>21</v>
      </c>
      <c r="B26" s="145" t="s">
        <v>7</v>
      </c>
      <c r="C26" s="146" t="s">
        <v>86</v>
      </c>
      <c r="D26" s="90" t="s">
        <v>23</v>
      </c>
      <c r="E26" s="126" t="s">
        <v>79</v>
      </c>
      <c r="F26" s="91" t="s">
        <v>84</v>
      </c>
      <c r="G26" s="92">
        <v>70</v>
      </c>
      <c r="H26" s="93" t="s">
        <v>82</v>
      </c>
      <c r="I26" s="127">
        <v>3.5400000000000001E-2</v>
      </c>
      <c r="J26" s="125">
        <v>0.34499999999999997</v>
      </c>
      <c r="K26" s="77"/>
      <c r="L26" s="95">
        <v>100</v>
      </c>
      <c r="M26" s="94">
        <f t="shared" ref="M26:M30" si="14">J26*L26</f>
        <v>34.5</v>
      </c>
      <c r="N26" s="96">
        <v>3.85</v>
      </c>
      <c r="O26" s="77"/>
      <c r="P26" s="97">
        <v>6000</v>
      </c>
      <c r="Q26" s="98">
        <f t="shared" ref="Q26:Q30" si="15">J26*P26</f>
        <v>2070</v>
      </c>
      <c r="R26" s="96">
        <f>N26*AB26+AD26</f>
        <v>212.5</v>
      </c>
      <c r="S26" s="99">
        <v>1.65</v>
      </c>
      <c r="T26" s="83"/>
      <c r="U26" s="100">
        <v>29</v>
      </c>
      <c r="V26" s="100">
        <v>17</v>
      </c>
      <c r="W26" s="100">
        <v>33</v>
      </c>
      <c r="X26" s="101">
        <f t="shared" ref="X26:X30" si="16">_xlfn.FLOOR.MATH((U26*V26*W26)/1000,0.05,0)</f>
        <v>16.25</v>
      </c>
      <c r="Y26" s="83"/>
      <c r="Z26" s="102"/>
      <c r="AA26" s="83"/>
      <c r="AB26" s="103">
        <v>50</v>
      </c>
      <c r="AC26" s="104">
        <v>15</v>
      </c>
      <c r="AD26" s="105">
        <v>20</v>
      </c>
      <c r="AE26" s="83"/>
      <c r="AF26" s="147">
        <v>5901508813954</v>
      </c>
      <c r="AG26" s="83"/>
    </row>
    <row r="27" spans="1:35" s="143" customFormat="1" x14ac:dyDescent="0.2">
      <c r="A27" s="140" t="s">
        <v>21</v>
      </c>
      <c r="B27" s="141" t="s">
        <v>6</v>
      </c>
      <c r="C27" s="142" t="s">
        <v>86</v>
      </c>
      <c r="D27" s="72" t="s">
        <v>24</v>
      </c>
      <c r="E27" s="126" t="s">
        <v>79</v>
      </c>
      <c r="F27" s="73" t="s">
        <v>84</v>
      </c>
      <c r="G27" s="74">
        <v>70</v>
      </c>
      <c r="H27" s="71" t="s">
        <v>82</v>
      </c>
      <c r="I27" s="75">
        <v>4.0500000000000001E-2</v>
      </c>
      <c r="J27" s="176">
        <v>0.41</v>
      </c>
      <c r="K27" s="77"/>
      <c r="L27" s="78">
        <v>250</v>
      </c>
      <c r="M27" s="76">
        <f t="shared" si="14"/>
        <v>102.5</v>
      </c>
      <c r="N27" s="79">
        <v>11.1</v>
      </c>
      <c r="O27" s="77"/>
      <c r="P27" s="80">
        <v>4000</v>
      </c>
      <c r="Q27" s="81">
        <f t="shared" si="15"/>
        <v>1640</v>
      </c>
      <c r="R27" s="79">
        <f>N27*AB27+AD27</f>
        <v>197.6</v>
      </c>
      <c r="S27" s="82">
        <v>1.77</v>
      </c>
      <c r="T27" s="83"/>
      <c r="U27" s="84">
        <v>32</v>
      </c>
      <c r="V27" s="84">
        <v>17</v>
      </c>
      <c r="W27" s="84">
        <v>42</v>
      </c>
      <c r="X27" s="85">
        <f t="shared" si="16"/>
        <v>22.8</v>
      </c>
      <c r="Y27" s="83"/>
      <c r="Z27" s="86"/>
      <c r="AA27" s="83"/>
      <c r="AB27" s="87">
        <f>P27/L27</f>
        <v>16</v>
      </c>
      <c r="AC27" s="88">
        <v>15</v>
      </c>
      <c r="AD27" s="89">
        <v>20</v>
      </c>
      <c r="AE27" s="83"/>
      <c r="AF27" s="87">
        <v>5901508813992</v>
      </c>
      <c r="AG27" s="83"/>
    </row>
    <row r="28" spans="1:35" s="197" customFormat="1" x14ac:dyDescent="0.2">
      <c r="A28" s="177" t="s">
        <v>21</v>
      </c>
      <c r="B28" s="178" t="s">
        <v>93</v>
      </c>
      <c r="C28" s="179" t="s">
        <v>86</v>
      </c>
      <c r="D28" s="180" t="s">
        <v>96</v>
      </c>
      <c r="E28" s="126" t="s">
        <v>79</v>
      </c>
      <c r="F28" s="181" t="s">
        <v>84</v>
      </c>
      <c r="G28" s="182">
        <v>70</v>
      </c>
      <c r="H28" s="183" t="s">
        <v>82</v>
      </c>
      <c r="I28" s="184" t="s">
        <v>94</v>
      </c>
      <c r="J28" s="185">
        <v>0.39</v>
      </c>
      <c r="K28" s="186"/>
      <c r="L28" s="187">
        <v>100</v>
      </c>
      <c r="M28" s="188">
        <f t="shared" si="14"/>
        <v>39</v>
      </c>
      <c r="N28" s="96" t="s">
        <v>95</v>
      </c>
      <c r="O28" s="186"/>
      <c r="P28" s="189">
        <v>6000</v>
      </c>
      <c r="Q28" s="190">
        <f t="shared" si="15"/>
        <v>2340</v>
      </c>
      <c r="R28" s="96" t="e">
        <f>N28*AB28+AD28</f>
        <v>#VALUE!</v>
      </c>
      <c r="S28" s="99">
        <v>1.8</v>
      </c>
      <c r="T28" s="191"/>
      <c r="U28" s="192">
        <v>32</v>
      </c>
      <c r="V28" s="192">
        <v>20</v>
      </c>
      <c r="W28" s="192">
        <v>32</v>
      </c>
      <c r="X28" s="101">
        <f t="shared" si="16"/>
        <v>20.450000000000003</v>
      </c>
      <c r="Y28" s="191"/>
      <c r="Z28" s="193"/>
      <c r="AA28" s="191"/>
      <c r="AB28" s="194">
        <f>P28/L28</f>
        <v>60</v>
      </c>
      <c r="AC28" s="195">
        <v>15</v>
      </c>
      <c r="AD28" s="196">
        <v>20</v>
      </c>
      <c r="AE28" s="191"/>
      <c r="AF28" s="194"/>
      <c r="AG28" s="191"/>
    </row>
    <row r="29" spans="1:35" x14ac:dyDescent="0.2">
      <c r="A29" s="122" t="s">
        <v>21</v>
      </c>
      <c r="B29" s="12" t="s">
        <v>32</v>
      </c>
      <c r="C29" s="13"/>
      <c r="D29" s="14" t="s">
        <v>29</v>
      </c>
      <c r="E29" s="144" t="s">
        <v>79</v>
      </c>
      <c r="F29" s="11" t="s">
        <v>84</v>
      </c>
      <c r="G29" s="15">
        <v>70</v>
      </c>
      <c r="H29" s="16" t="s">
        <v>82</v>
      </c>
      <c r="I29" s="17">
        <v>3.9199999999999999E-2</v>
      </c>
      <c r="J29" s="18">
        <v>0.5</v>
      </c>
      <c r="K29" s="19"/>
      <c r="L29" s="20">
        <v>250</v>
      </c>
      <c r="M29" s="21">
        <f t="shared" ref="M29" si="17">J29*L29</f>
        <v>125</v>
      </c>
      <c r="N29" s="22">
        <v>9.7200000000000006</v>
      </c>
      <c r="O29" s="19"/>
      <c r="P29" s="23">
        <v>12000</v>
      </c>
      <c r="Q29" s="24">
        <f t="shared" ref="Q29" si="18">J29*P29</f>
        <v>6000</v>
      </c>
      <c r="R29" s="22">
        <f>N29*AB29+AD29</f>
        <v>486.56000000000006</v>
      </c>
      <c r="S29" s="25">
        <v>2.12</v>
      </c>
      <c r="T29" s="26"/>
      <c r="U29" s="27">
        <v>32</v>
      </c>
      <c r="V29" s="27">
        <v>22</v>
      </c>
      <c r="W29" s="27">
        <v>25</v>
      </c>
      <c r="X29" s="28">
        <f t="shared" si="16"/>
        <v>17.600000000000001</v>
      </c>
      <c r="Y29" s="26"/>
      <c r="Z29" s="29"/>
      <c r="AA29" s="26"/>
      <c r="AB29" s="30">
        <f>P29/L29</f>
        <v>48</v>
      </c>
      <c r="AC29" s="31">
        <v>15</v>
      </c>
      <c r="AD29" s="32">
        <v>20</v>
      </c>
      <c r="AE29" s="26"/>
      <c r="AF29" s="30">
        <v>5901508814012</v>
      </c>
      <c r="AG29" s="26"/>
    </row>
    <row r="30" spans="1:35" s="143" customFormat="1" x14ac:dyDescent="0.2">
      <c r="A30" s="140" t="s">
        <v>21</v>
      </c>
      <c r="B30" s="145" t="s">
        <v>19</v>
      </c>
      <c r="C30" s="146" t="s">
        <v>86</v>
      </c>
      <c r="D30" s="90" t="s">
        <v>25</v>
      </c>
      <c r="E30" s="126" t="s">
        <v>79</v>
      </c>
      <c r="F30" s="91" t="s">
        <v>84</v>
      </c>
      <c r="G30" s="92">
        <v>70</v>
      </c>
      <c r="H30" s="93" t="s">
        <v>82</v>
      </c>
      <c r="I30" s="127"/>
      <c r="J30" s="125">
        <v>0.49</v>
      </c>
      <c r="K30" s="77"/>
      <c r="L30" s="95">
        <v>250</v>
      </c>
      <c r="M30" s="94">
        <f t="shared" si="14"/>
        <v>122.5</v>
      </c>
      <c r="N30" s="96"/>
      <c r="O30" s="77"/>
      <c r="P30" s="97">
        <v>7000</v>
      </c>
      <c r="Q30" s="98">
        <f t="shared" si="15"/>
        <v>3430</v>
      </c>
      <c r="R30" s="96"/>
      <c r="S30" s="99">
        <v>2.1</v>
      </c>
      <c r="T30" s="83"/>
      <c r="U30" s="100">
        <v>32</v>
      </c>
      <c r="V30" s="100">
        <v>22</v>
      </c>
      <c r="W30" s="100">
        <v>37</v>
      </c>
      <c r="X30" s="101">
        <f t="shared" si="16"/>
        <v>26</v>
      </c>
      <c r="Y30" s="83"/>
      <c r="Z30" s="102"/>
      <c r="AA30" s="83"/>
      <c r="AB30" s="103">
        <f>P30/L30</f>
        <v>28</v>
      </c>
      <c r="AC30" s="104">
        <v>15</v>
      </c>
      <c r="AD30" s="105">
        <v>20</v>
      </c>
      <c r="AE30" s="83"/>
      <c r="AF30" s="147"/>
      <c r="AG30" s="83"/>
    </row>
    <row r="31" spans="1:35" s="70" customFormat="1" ht="5.85" customHeight="1" x14ac:dyDescent="0.2">
      <c r="A31" s="121"/>
      <c r="B31" s="115"/>
      <c r="C31" s="109"/>
      <c r="E31" s="110"/>
      <c r="I31" s="111"/>
      <c r="J31" s="112"/>
      <c r="M31" s="112"/>
    </row>
    <row r="32" spans="1:35" x14ac:dyDescent="0.2">
      <c r="A32" s="122" t="s">
        <v>26</v>
      </c>
      <c r="B32" s="12" t="s">
        <v>5</v>
      </c>
      <c r="C32" s="13"/>
      <c r="D32" s="14" t="s">
        <v>30</v>
      </c>
      <c r="E32" s="106" t="s">
        <v>80</v>
      </c>
      <c r="F32" s="11" t="s">
        <v>85</v>
      </c>
      <c r="G32" s="15">
        <v>70</v>
      </c>
      <c r="H32" s="16" t="s">
        <v>83</v>
      </c>
      <c r="I32" s="17">
        <v>1.9699999999999999E-2</v>
      </c>
      <c r="J32" s="18">
        <v>0.36</v>
      </c>
      <c r="K32" s="19"/>
      <c r="L32" s="20">
        <v>250</v>
      </c>
      <c r="M32" s="21">
        <f t="shared" ref="M32:M36" si="19">J32*L32</f>
        <v>90</v>
      </c>
      <c r="N32" s="22">
        <v>5.35</v>
      </c>
      <c r="O32" s="19"/>
      <c r="P32" s="23">
        <v>21000</v>
      </c>
      <c r="Q32" s="24">
        <f t="shared" ref="Q32:Q36" si="20">J32*P32</f>
        <v>7560</v>
      </c>
      <c r="R32" s="22">
        <f>N32*AB32+AD32</f>
        <v>469.4</v>
      </c>
      <c r="S32" s="25">
        <v>2.04</v>
      </c>
      <c r="T32" s="26"/>
      <c r="U32" s="27">
        <v>18</v>
      </c>
      <c r="V32" s="27">
        <v>8</v>
      </c>
      <c r="W32" s="27">
        <v>23.5</v>
      </c>
      <c r="X32" s="28">
        <f t="shared" ref="X32:X36" si="21">_xlfn.FLOOR.MATH((U32*V32*W32)/1000,0.05,0)</f>
        <v>3.35</v>
      </c>
      <c r="Y32" s="26"/>
      <c r="Z32" s="29"/>
      <c r="AA32" s="26"/>
      <c r="AB32" s="30">
        <f>P32/L32</f>
        <v>84</v>
      </c>
      <c r="AC32" s="31">
        <v>15</v>
      </c>
      <c r="AD32" s="32">
        <v>20</v>
      </c>
      <c r="AE32" s="26"/>
      <c r="AF32" s="30"/>
      <c r="AG32" s="26"/>
    </row>
    <row r="33" spans="1:33" x14ac:dyDescent="0.2">
      <c r="A33" s="122" t="s">
        <v>26</v>
      </c>
      <c r="B33" s="12">
        <v>20434030000</v>
      </c>
      <c r="C33" s="13"/>
      <c r="D33" s="14" t="s">
        <v>11</v>
      </c>
      <c r="E33" s="106" t="s">
        <v>80</v>
      </c>
      <c r="F33" s="11" t="s">
        <v>85</v>
      </c>
      <c r="G33" s="15">
        <v>90</v>
      </c>
      <c r="H33" s="16" t="s">
        <v>83</v>
      </c>
      <c r="I33" s="17"/>
      <c r="J33" s="18"/>
      <c r="K33" s="19"/>
      <c r="L33" s="57">
        <v>300</v>
      </c>
      <c r="M33" s="21"/>
      <c r="N33" s="22"/>
      <c r="O33" s="19"/>
      <c r="P33" s="23">
        <v>11200</v>
      </c>
      <c r="Q33" s="58"/>
      <c r="R33" s="22"/>
      <c r="S33" s="25">
        <v>2.04</v>
      </c>
      <c r="T33" s="26"/>
      <c r="U33" s="27"/>
      <c r="V33" s="27"/>
      <c r="W33" s="27"/>
      <c r="X33" s="28"/>
      <c r="Y33" s="26"/>
      <c r="Z33" s="29"/>
      <c r="AA33" s="26"/>
      <c r="AB33" s="59"/>
      <c r="AC33" s="31"/>
      <c r="AD33" s="32"/>
      <c r="AE33" s="26"/>
      <c r="AF33" s="30"/>
      <c r="AG33" s="26"/>
    </row>
    <row r="34" spans="1:33" x14ac:dyDescent="0.2">
      <c r="A34" s="122" t="s">
        <v>26</v>
      </c>
      <c r="B34" s="35" t="s">
        <v>20</v>
      </c>
      <c r="C34" s="36"/>
      <c r="D34" s="37" t="s">
        <v>22</v>
      </c>
      <c r="E34" s="106" t="s">
        <v>80</v>
      </c>
      <c r="F34" s="38" t="s">
        <v>85</v>
      </c>
      <c r="G34" s="39">
        <v>70</v>
      </c>
      <c r="H34" s="40" t="s">
        <v>83</v>
      </c>
      <c r="I34" s="41"/>
      <c r="J34" s="42">
        <v>0.67</v>
      </c>
      <c r="K34" s="19"/>
      <c r="L34" s="43">
        <v>250</v>
      </c>
      <c r="M34" s="44">
        <f t="shared" si="19"/>
        <v>167.5</v>
      </c>
      <c r="N34" s="45">
        <v>8.5</v>
      </c>
      <c r="O34" s="19"/>
      <c r="P34" s="46">
        <v>14000</v>
      </c>
      <c r="Q34" s="47">
        <f t="shared" si="20"/>
        <v>9380</v>
      </c>
      <c r="R34" s="45">
        <f t="shared" ref="R34:R38" si="22">N34*AB34+AD34</f>
        <v>496</v>
      </c>
      <c r="S34" s="48">
        <v>1.77</v>
      </c>
      <c r="T34" s="26"/>
      <c r="U34" s="49">
        <v>26</v>
      </c>
      <c r="V34" s="49">
        <v>14</v>
      </c>
      <c r="W34" s="49">
        <v>32</v>
      </c>
      <c r="X34" s="50">
        <f t="shared" si="21"/>
        <v>11.600000000000001</v>
      </c>
      <c r="Y34" s="26"/>
      <c r="Z34" s="51"/>
      <c r="AA34" s="26"/>
      <c r="AB34" s="53">
        <f>P34/L34</f>
        <v>56</v>
      </c>
      <c r="AC34" s="54">
        <v>15</v>
      </c>
      <c r="AD34" s="55">
        <v>20</v>
      </c>
      <c r="AE34" s="26"/>
      <c r="AF34" s="60">
        <v>5901508814593</v>
      </c>
      <c r="AG34" s="26"/>
    </row>
    <row r="35" spans="1:33" x14ac:dyDescent="0.2">
      <c r="A35" s="122" t="s">
        <v>26</v>
      </c>
      <c r="B35" s="12" t="s">
        <v>4</v>
      </c>
      <c r="C35" s="13"/>
      <c r="D35" s="14" t="s">
        <v>23</v>
      </c>
      <c r="E35" s="106" t="s">
        <v>80</v>
      </c>
      <c r="F35" s="11" t="s">
        <v>85</v>
      </c>
      <c r="G35" s="15">
        <v>70</v>
      </c>
      <c r="H35" s="16" t="s">
        <v>83</v>
      </c>
      <c r="I35" s="17">
        <v>3.7900000000000003E-2</v>
      </c>
      <c r="J35" s="18">
        <v>0.8</v>
      </c>
      <c r="K35" s="19"/>
      <c r="L35" s="20">
        <v>250</v>
      </c>
      <c r="M35" s="21">
        <f t="shared" si="19"/>
        <v>200</v>
      </c>
      <c r="N35" s="22">
        <v>3.95</v>
      </c>
      <c r="O35" s="19"/>
      <c r="P35" s="23">
        <v>12000</v>
      </c>
      <c r="Q35" s="24">
        <f t="shared" si="20"/>
        <v>9600</v>
      </c>
      <c r="R35" s="22">
        <f t="shared" si="22"/>
        <v>209.60000000000002</v>
      </c>
      <c r="S35" s="25">
        <v>1.93</v>
      </c>
      <c r="T35" s="26"/>
      <c r="U35" s="27">
        <v>29</v>
      </c>
      <c r="V35" s="27">
        <v>17</v>
      </c>
      <c r="W35" s="27">
        <v>33</v>
      </c>
      <c r="X35" s="28">
        <f t="shared" si="21"/>
        <v>16.25</v>
      </c>
      <c r="Y35" s="26"/>
      <c r="Z35" s="29"/>
      <c r="AA35" s="26"/>
      <c r="AB35" s="30">
        <f>P35/L35</f>
        <v>48</v>
      </c>
      <c r="AC35" s="31">
        <v>15</v>
      </c>
      <c r="AD35" s="32">
        <v>20</v>
      </c>
      <c r="AE35" s="26"/>
      <c r="AF35" s="30">
        <v>5901508814616</v>
      </c>
      <c r="AG35" s="26" t="s">
        <v>3</v>
      </c>
    </row>
    <row r="36" spans="1:33" s="143" customFormat="1" x14ac:dyDescent="0.2">
      <c r="A36" s="140" t="s">
        <v>26</v>
      </c>
      <c r="B36" s="145" t="s">
        <v>28</v>
      </c>
      <c r="C36" s="146" t="s">
        <v>86</v>
      </c>
      <c r="D36" s="90" t="s">
        <v>27</v>
      </c>
      <c r="E36" s="116" t="s">
        <v>80</v>
      </c>
      <c r="F36" s="91" t="s">
        <v>85</v>
      </c>
      <c r="G36" s="92">
        <v>80</v>
      </c>
      <c r="H36" s="93" t="s">
        <v>83</v>
      </c>
      <c r="I36" s="127"/>
      <c r="J36" s="125">
        <v>0.45</v>
      </c>
      <c r="K36" s="77"/>
      <c r="L36" s="95">
        <v>250</v>
      </c>
      <c r="M36" s="94">
        <f t="shared" si="19"/>
        <v>112.5</v>
      </c>
      <c r="N36" s="96">
        <v>10.734999999999999</v>
      </c>
      <c r="O36" s="77"/>
      <c r="P36" s="97">
        <v>6000</v>
      </c>
      <c r="Q36" s="98">
        <f t="shared" si="20"/>
        <v>2700</v>
      </c>
      <c r="R36" s="96">
        <f t="shared" si="22"/>
        <v>277.64</v>
      </c>
      <c r="S36" s="99">
        <v>1.8</v>
      </c>
      <c r="T36" s="83"/>
      <c r="U36" s="100">
        <v>32</v>
      </c>
      <c r="V36" s="100">
        <v>16</v>
      </c>
      <c r="W36" s="100">
        <v>26</v>
      </c>
      <c r="X36" s="101">
        <f t="shared" si="21"/>
        <v>13.3</v>
      </c>
      <c r="Y36" s="83"/>
      <c r="Z36" s="102"/>
      <c r="AA36" s="83"/>
      <c r="AB36" s="103">
        <f t="shared" ref="AB36:AB40" si="23">P36/L36</f>
        <v>24</v>
      </c>
      <c r="AC36" s="104">
        <v>15</v>
      </c>
      <c r="AD36" s="105">
        <v>20</v>
      </c>
      <c r="AE36" s="83"/>
      <c r="AF36" s="147"/>
      <c r="AG36" s="83"/>
    </row>
    <row r="37" spans="1:33" x14ac:dyDescent="0.2">
      <c r="A37" s="122" t="s">
        <v>26</v>
      </c>
      <c r="B37" s="35" t="s">
        <v>2</v>
      </c>
      <c r="C37" s="36"/>
      <c r="D37" s="37" t="s">
        <v>92</v>
      </c>
      <c r="E37" s="106" t="s">
        <v>80</v>
      </c>
      <c r="F37" s="38" t="s">
        <v>85</v>
      </c>
      <c r="G37" s="39">
        <v>70</v>
      </c>
      <c r="H37" s="40" t="s">
        <v>83</v>
      </c>
      <c r="I37" s="41">
        <v>3.5099999999999999E-2</v>
      </c>
      <c r="J37" s="42">
        <v>0.76</v>
      </c>
      <c r="K37" s="19"/>
      <c r="L37" s="43">
        <v>300</v>
      </c>
      <c r="M37" s="44">
        <f>J37*L37</f>
        <v>228</v>
      </c>
      <c r="N37" s="45">
        <v>9.14</v>
      </c>
      <c r="O37" s="19"/>
      <c r="P37" s="46">
        <v>10800</v>
      </c>
      <c r="Q37" s="47">
        <f>J37*P37</f>
        <v>8208</v>
      </c>
      <c r="R37" s="45">
        <f>N37*AB37+AD37</f>
        <v>349.04</v>
      </c>
      <c r="S37" s="48">
        <v>2.15</v>
      </c>
      <c r="T37" s="26"/>
      <c r="U37" s="49">
        <v>32</v>
      </c>
      <c r="V37" s="49">
        <v>17</v>
      </c>
      <c r="W37" s="49">
        <v>29</v>
      </c>
      <c r="X37" s="50">
        <f t="shared" ref="X37:X39" si="24">_xlfn.FLOOR.MATH((U37*V37*W37)/1000,0.05,0)</f>
        <v>15.75</v>
      </c>
      <c r="Y37" s="26"/>
      <c r="Z37" s="51"/>
      <c r="AA37" s="26"/>
      <c r="AB37" s="53">
        <f>P37/L37</f>
        <v>36</v>
      </c>
      <c r="AC37" s="54">
        <v>15</v>
      </c>
      <c r="AD37" s="55">
        <v>20</v>
      </c>
      <c r="AE37" s="26"/>
      <c r="AF37" s="60">
        <v>5901508814180</v>
      </c>
      <c r="AG37" s="26"/>
    </row>
    <row r="38" spans="1:33" x14ac:dyDescent="0.2">
      <c r="A38" s="122" t="s">
        <v>26</v>
      </c>
      <c r="B38" s="12" t="s">
        <v>34</v>
      </c>
      <c r="C38" s="13"/>
      <c r="D38" s="14" t="s">
        <v>33</v>
      </c>
      <c r="E38" s="106" t="s">
        <v>80</v>
      </c>
      <c r="F38" s="11" t="s">
        <v>85</v>
      </c>
      <c r="G38" s="15">
        <v>70</v>
      </c>
      <c r="H38" s="16" t="s">
        <v>83</v>
      </c>
      <c r="I38" s="17">
        <v>4.0599999999999997E-2</v>
      </c>
      <c r="J38" s="18">
        <v>0.86</v>
      </c>
      <c r="K38" s="19"/>
      <c r="L38" s="20">
        <v>250</v>
      </c>
      <c r="M38" s="21">
        <f>J38*L38</f>
        <v>215</v>
      </c>
      <c r="N38" s="22">
        <v>10.58</v>
      </c>
      <c r="O38" s="19"/>
      <c r="P38" s="23">
        <v>9000</v>
      </c>
      <c r="Q38" s="24">
        <f>J38*P38</f>
        <v>7740</v>
      </c>
      <c r="R38" s="22">
        <f t="shared" si="22"/>
        <v>400.88</v>
      </c>
      <c r="S38" s="25">
        <v>2.15</v>
      </c>
      <c r="T38" s="26"/>
      <c r="U38" s="27">
        <v>32</v>
      </c>
      <c r="V38" s="27">
        <v>16</v>
      </c>
      <c r="W38" s="27">
        <v>42</v>
      </c>
      <c r="X38" s="28">
        <f t="shared" si="24"/>
        <v>21.5</v>
      </c>
      <c r="Y38" s="26"/>
      <c r="Z38" s="29"/>
      <c r="AA38" s="26"/>
      <c r="AB38" s="30">
        <f t="shared" si="23"/>
        <v>36</v>
      </c>
      <c r="AC38" s="31">
        <v>15</v>
      </c>
      <c r="AD38" s="32">
        <v>20</v>
      </c>
      <c r="AE38" s="26"/>
      <c r="AF38" s="30">
        <v>5901508813985</v>
      </c>
      <c r="AG38" s="26"/>
    </row>
    <row r="39" spans="1:33" s="218" customFormat="1" x14ac:dyDescent="0.2">
      <c r="A39" s="198" t="s">
        <v>26</v>
      </c>
      <c r="B39" s="199" t="s">
        <v>0</v>
      </c>
      <c r="C39" s="200"/>
      <c r="D39" s="201" t="s">
        <v>96</v>
      </c>
      <c r="E39" s="106" t="s">
        <v>80</v>
      </c>
      <c r="F39" s="202" t="s">
        <v>85</v>
      </c>
      <c r="G39" s="203">
        <v>70</v>
      </c>
      <c r="H39" s="204" t="s">
        <v>83</v>
      </c>
      <c r="I39" s="205" t="s">
        <v>94</v>
      </c>
      <c r="J39" s="206">
        <v>0.88</v>
      </c>
      <c r="K39" s="207"/>
      <c r="L39" s="208">
        <v>100</v>
      </c>
      <c r="M39" s="209">
        <f>J39*L39</f>
        <v>88</v>
      </c>
      <c r="N39" s="219" t="s">
        <v>95</v>
      </c>
      <c r="O39" s="207"/>
      <c r="P39" s="210">
        <v>7200</v>
      </c>
      <c r="Q39" s="211">
        <f>J39*P39</f>
        <v>6336</v>
      </c>
      <c r="R39" s="45" t="e">
        <f t="shared" ref="R39:R40" si="25">N39*AB39+AD39</f>
        <v>#VALUE!</v>
      </c>
      <c r="S39" s="48">
        <v>2.0499999999999998</v>
      </c>
      <c r="T39" s="212"/>
      <c r="U39" s="213">
        <v>32</v>
      </c>
      <c r="V39" s="213">
        <v>20</v>
      </c>
      <c r="W39" s="213">
        <v>32</v>
      </c>
      <c r="X39" s="50">
        <f t="shared" si="24"/>
        <v>20.450000000000003</v>
      </c>
      <c r="Y39" s="212"/>
      <c r="Z39" s="214"/>
      <c r="AA39" s="212"/>
      <c r="AB39" s="215">
        <f t="shared" si="23"/>
        <v>72</v>
      </c>
      <c r="AC39" s="216">
        <v>15</v>
      </c>
      <c r="AD39" s="217">
        <v>20</v>
      </c>
      <c r="AE39" s="212"/>
      <c r="AF39" s="215">
        <v>5901508814005</v>
      </c>
      <c r="AG39" s="212"/>
    </row>
    <row r="40" spans="1:33" x14ac:dyDescent="0.2">
      <c r="A40" s="122" t="s">
        <v>26</v>
      </c>
      <c r="B40" s="35" t="s">
        <v>1</v>
      </c>
      <c r="C40" s="36"/>
      <c r="D40" s="37" t="s">
        <v>29</v>
      </c>
      <c r="E40" s="106" t="s">
        <v>80</v>
      </c>
      <c r="F40" s="38" t="s">
        <v>85</v>
      </c>
      <c r="G40" s="39">
        <v>70</v>
      </c>
      <c r="H40" s="40" t="s">
        <v>83</v>
      </c>
      <c r="I40" s="41">
        <v>3.5799999999999998E-2</v>
      </c>
      <c r="J40" s="42">
        <v>0.47</v>
      </c>
      <c r="K40" s="19"/>
      <c r="L40" s="43">
        <v>250</v>
      </c>
      <c r="M40" s="44">
        <f t="shared" ref="M40" si="26">J40*L40</f>
        <v>117.5</v>
      </c>
      <c r="N40" s="45">
        <v>9.7200000000000006</v>
      </c>
      <c r="O40" s="19"/>
      <c r="P40" s="46">
        <v>12000</v>
      </c>
      <c r="Q40" s="47">
        <f t="shared" ref="Q40" si="27">J40*P40</f>
        <v>5640</v>
      </c>
      <c r="R40" s="45">
        <f t="shared" si="25"/>
        <v>486.56000000000006</v>
      </c>
      <c r="S40" s="48">
        <v>2.19</v>
      </c>
      <c r="T40" s="26"/>
      <c r="U40" s="49">
        <v>32</v>
      </c>
      <c r="V40" s="49">
        <v>22</v>
      </c>
      <c r="W40" s="49">
        <v>25</v>
      </c>
      <c r="X40" s="50">
        <f t="shared" ref="X40" si="28">_xlfn.FLOOR.MATH((U40*V40*W40)/1000,0.05,0)</f>
        <v>17.600000000000001</v>
      </c>
      <c r="Y40" s="26"/>
      <c r="Z40" s="51"/>
      <c r="AA40" s="26"/>
      <c r="AB40" s="53">
        <f t="shared" si="23"/>
        <v>48</v>
      </c>
      <c r="AC40" s="54">
        <v>15</v>
      </c>
      <c r="AD40" s="55">
        <v>20</v>
      </c>
      <c r="AE40" s="26"/>
      <c r="AF40" s="60">
        <v>5901508813220</v>
      </c>
      <c r="AG40" s="26"/>
    </row>
    <row r="41" spans="1:33" ht="5.85" customHeight="1" x14ac:dyDescent="0.2">
      <c r="A41" s="121"/>
      <c r="B41" s="65"/>
      <c r="I41" s="67"/>
    </row>
    <row r="42" spans="1:33" x14ac:dyDescent="0.2">
      <c r="A42" s="122" t="s">
        <v>31</v>
      </c>
      <c r="B42" s="35">
        <v>70230030000</v>
      </c>
      <c r="C42" s="137"/>
      <c r="D42" s="37" t="s">
        <v>12</v>
      </c>
      <c r="E42" s="155" t="s">
        <v>77</v>
      </c>
      <c r="F42" s="38" t="s">
        <v>85</v>
      </c>
      <c r="G42" s="39">
        <v>90</v>
      </c>
      <c r="H42" s="169" t="s">
        <v>89</v>
      </c>
      <c r="I42" s="41">
        <v>1.4E-2</v>
      </c>
      <c r="J42" s="42">
        <v>0.56000000000000005</v>
      </c>
      <c r="K42" s="19"/>
      <c r="L42" s="43">
        <v>250</v>
      </c>
      <c r="M42" s="44">
        <f>J42*L42</f>
        <v>140</v>
      </c>
      <c r="N42" s="45">
        <v>3.99</v>
      </c>
      <c r="O42" s="19"/>
      <c r="P42" s="23">
        <v>15000</v>
      </c>
      <c r="Q42" s="24">
        <f>J42*P42</f>
        <v>8400</v>
      </c>
      <c r="R42" s="45">
        <f>N42*AB42+AD42</f>
        <v>259.39999999999998</v>
      </c>
      <c r="S42" s="48">
        <v>2.11</v>
      </c>
      <c r="T42" s="26"/>
      <c r="U42" s="27">
        <v>18</v>
      </c>
      <c r="V42" s="27">
        <v>8</v>
      </c>
      <c r="W42" s="27">
        <v>22.5</v>
      </c>
      <c r="X42" s="50">
        <f>_xlfn.FLOOR.MATH((U42*V42*W42)/1000,0.05,0)</f>
        <v>3.2</v>
      </c>
      <c r="Y42" s="26"/>
      <c r="Z42" s="29"/>
      <c r="AA42" s="26"/>
      <c r="AB42" s="30">
        <f>P42/L42</f>
        <v>60</v>
      </c>
      <c r="AC42" s="31">
        <v>15</v>
      </c>
      <c r="AD42" s="32">
        <v>20</v>
      </c>
      <c r="AE42" s="26"/>
      <c r="AF42" s="30">
        <v>5901508812780</v>
      </c>
      <c r="AG42" s="26"/>
    </row>
    <row r="43" spans="1:33" x14ac:dyDescent="0.2">
      <c r="A43" s="122" t="s">
        <v>31</v>
      </c>
      <c r="B43" s="12">
        <v>70630030000</v>
      </c>
      <c r="C43" s="168"/>
      <c r="D43" s="14" t="s">
        <v>97</v>
      </c>
      <c r="E43" s="155" t="s">
        <v>77</v>
      </c>
      <c r="F43" s="11" t="s">
        <v>85</v>
      </c>
      <c r="G43" s="15">
        <v>90</v>
      </c>
      <c r="H43" s="170" t="s">
        <v>89</v>
      </c>
      <c r="I43" s="17">
        <v>2.8299999999999999E-2</v>
      </c>
      <c r="J43" s="18">
        <v>0.69</v>
      </c>
      <c r="K43" s="19"/>
      <c r="L43" s="57">
        <v>250</v>
      </c>
      <c r="M43" s="21">
        <f>J43*L43</f>
        <v>172.5</v>
      </c>
      <c r="N43" s="22">
        <v>7.5</v>
      </c>
      <c r="O43" s="19"/>
      <c r="P43" s="52">
        <v>6000</v>
      </c>
      <c r="Q43" s="47">
        <f>J43*P43</f>
        <v>4140</v>
      </c>
      <c r="R43" s="22">
        <f>N43*AB43+AD43</f>
        <v>200</v>
      </c>
      <c r="S43" s="25">
        <v>1.77</v>
      </c>
      <c r="T43" s="26"/>
      <c r="U43" s="49">
        <v>24</v>
      </c>
      <c r="V43" s="49">
        <v>10</v>
      </c>
      <c r="W43" s="49">
        <v>36</v>
      </c>
      <c r="X43" s="28">
        <f>_xlfn.FLOOR.MATH((U43*V43*W43)/1000,0.05,0)</f>
        <v>8.6</v>
      </c>
      <c r="Y43" s="26"/>
      <c r="Z43" s="51"/>
      <c r="AA43" s="26"/>
      <c r="AB43" s="53">
        <f>P43/L43</f>
        <v>24</v>
      </c>
      <c r="AC43" s="54">
        <v>15</v>
      </c>
      <c r="AD43" s="55">
        <v>20</v>
      </c>
      <c r="AE43" s="26"/>
      <c r="AF43" s="60">
        <v>5901508812735</v>
      </c>
      <c r="AG43" s="26"/>
    </row>
    <row r="44" spans="1:33" x14ac:dyDescent="0.2">
      <c r="A44" s="122" t="s">
        <v>31</v>
      </c>
      <c r="B44" s="35">
        <v>71030030000</v>
      </c>
      <c r="C44" s="137"/>
      <c r="D44" s="37" t="s">
        <v>14</v>
      </c>
      <c r="E44" s="155" t="s">
        <v>77</v>
      </c>
      <c r="F44" s="38" t="s">
        <v>85</v>
      </c>
      <c r="G44" s="39">
        <v>90</v>
      </c>
      <c r="H44" s="169" t="s">
        <v>89</v>
      </c>
      <c r="I44" s="41">
        <v>4.8000000000000001E-2</v>
      </c>
      <c r="J44" s="42">
        <v>0.87</v>
      </c>
      <c r="K44" s="19"/>
      <c r="L44" s="43">
        <v>100</v>
      </c>
      <c r="M44" s="44">
        <f>J44*L44</f>
        <v>87</v>
      </c>
      <c r="N44" s="45">
        <v>5.2</v>
      </c>
      <c r="O44" s="19"/>
      <c r="P44" s="62">
        <v>3000</v>
      </c>
      <c r="Q44" s="61">
        <f>J44*P44</f>
        <v>2610</v>
      </c>
      <c r="R44" s="45">
        <f>N44*AB44+AD44</f>
        <v>176</v>
      </c>
      <c r="S44" s="48">
        <v>1.99</v>
      </c>
      <c r="T44" s="26"/>
      <c r="U44" s="27">
        <v>30.5</v>
      </c>
      <c r="V44" s="27">
        <v>17</v>
      </c>
      <c r="W44" s="27">
        <v>42.5</v>
      </c>
      <c r="X44" s="50">
        <f>_xlfn.FLOOR.MATH((U44*V44*W44)/1000,0.05,0)</f>
        <v>22</v>
      </c>
      <c r="Y44" s="26"/>
      <c r="Z44" s="29"/>
      <c r="AA44" s="26"/>
      <c r="AB44" s="63">
        <f>P44/L44</f>
        <v>30</v>
      </c>
      <c r="AC44" s="31">
        <v>15</v>
      </c>
      <c r="AD44" s="32">
        <v>20</v>
      </c>
      <c r="AE44" s="26"/>
      <c r="AF44" s="64">
        <v>5901508812728</v>
      </c>
      <c r="AG44" s="26"/>
    </row>
    <row r="45" spans="1:33" ht="5.85" customHeight="1" x14ac:dyDescent="0.2">
      <c r="A45" s="121"/>
      <c r="B45" s="65"/>
      <c r="I45" s="67"/>
      <c r="AF45" s="117"/>
    </row>
    <row r="46" spans="1:33" x14ac:dyDescent="0.2">
      <c r="A46" s="124">
        <v>23</v>
      </c>
      <c r="B46" s="12">
        <v>10211020010</v>
      </c>
      <c r="C46" s="13"/>
      <c r="D46" s="14" t="s">
        <v>12</v>
      </c>
      <c r="E46" s="156" t="s">
        <v>66</v>
      </c>
      <c r="F46" s="11" t="s">
        <v>84</v>
      </c>
      <c r="G46" s="15">
        <v>80</v>
      </c>
      <c r="H46" s="16" t="s">
        <v>82</v>
      </c>
      <c r="I46" s="17">
        <v>2.4899999999999999E-2</v>
      </c>
      <c r="J46" s="18">
        <v>0.7</v>
      </c>
      <c r="K46" s="19"/>
      <c r="L46" s="20">
        <v>250</v>
      </c>
      <c r="M46" s="21">
        <f t="shared" ref="M46:M51" si="29">J46*L46</f>
        <v>175</v>
      </c>
      <c r="N46" s="22">
        <v>6.55</v>
      </c>
      <c r="O46" s="19"/>
      <c r="P46" s="23">
        <v>12000</v>
      </c>
      <c r="Q46" s="61">
        <f t="shared" ref="Q46:Q51" si="30">J46*P46</f>
        <v>8400</v>
      </c>
      <c r="R46" s="22">
        <f t="shared" ref="R46:R51" si="31">N46*AB46+AD46</f>
        <v>334.4</v>
      </c>
      <c r="S46" s="25">
        <v>2.1800000000000002</v>
      </c>
      <c r="T46" s="26"/>
      <c r="U46" s="27">
        <v>18</v>
      </c>
      <c r="V46" s="27">
        <v>8</v>
      </c>
      <c r="W46" s="27">
        <v>22.5</v>
      </c>
      <c r="X46" s="28">
        <f t="shared" ref="X46:X51" si="32">_xlfn.FLOOR.MATH((U46*V46*W46)/1000,0.05,0)</f>
        <v>3.2</v>
      </c>
      <c r="Y46" s="26"/>
      <c r="Z46" s="29"/>
      <c r="AA46" s="26"/>
      <c r="AB46" s="30">
        <f t="shared" ref="AB46:AB51" si="33">P46/L46</f>
        <v>48</v>
      </c>
      <c r="AC46" s="31">
        <v>15</v>
      </c>
      <c r="AD46" s="32">
        <v>20</v>
      </c>
      <c r="AE46" s="26"/>
      <c r="AF46" s="30">
        <v>5901508812445</v>
      </c>
      <c r="AG46" s="26"/>
    </row>
    <row r="47" spans="1:33" x14ac:dyDescent="0.2">
      <c r="A47" s="124">
        <v>23</v>
      </c>
      <c r="B47" s="35">
        <v>10211020011</v>
      </c>
      <c r="C47" s="36"/>
      <c r="D47" s="37" t="s">
        <v>12</v>
      </c>
      <c r="E47" s="157" t="s">
        <v>67</v>
      </c>
      <c r="F47" s="38" t="s">
        <v>84</v>
      </c>
      <c r="G47" s="39">
        <v>80</v>
      </c>
      <c r="H47" s="40" t="s">
        <v>82</v>
      </c>
      <c r="I47" s="41">
        <v>2.4899999999999999E-2</v>
      </c>
      <c r="J47" s="42">
        <v>0.7</v>
      </c>
      <c r="K47" s="19"/>
      <c r="L47" s="43">
        <v>250</v>
      </c>
      <c r="M47" s="44">
        <f t="shared" si="29"/>
        <v>175</v>
      </c>
      <c r="N47" s="45">
        <v>6.55</v>
      </c>
      <c r="O47" s="19"/>
      <c r="P47" s="23">
        <v>12000</v>
      </c>
      <c r="Q47" s="47">
        <f t="shared" si="30"/>
        <v>8400</v>
      </c>
      <c r="R47" s="45">
        <f t="shared" si="31"/>
        <v>334.4</v>
      </c>
      <c r="S47" s="25">
        <v>2.1800000000000002</v>
      </c>
      <c r="T47" s="26"/>
      <c r="U47" s="49">
        <v>18</v>
      </c>
      <c r="V47" s="49">
        <v>8</v>
      </c>
      <c r="W47" s="49">
        <v>22.5</v>
      </c>
      <c r="X47" s="50">
        <f t="shared" si="32"/>
        <v>3.2</v>
      </c>
      <c r="Y47" s="26"/>
      <c r="Z47" s="51"/>
      <c r="AA47" s="26"/>
      <c r="AB47" s="118">
        <f t="shared" si="33"/>
        <v>48</v>
      </c>
      <c r="AC47" s="54">
        <v>15</v>
      </c>
      <c r="AD47" s="55">
        <v>20</v>
      </c>
      <c r="AE47" s="26"/>
      <c r="AF47" s="119">
        <v>5901508812407</v>
      </c>
      <c r="AG47" s="26"/>
    </row>
    <row r="48" spans="1:33" x14ac:dyDescent="0.2">
      <c r="A48" s="124">
        <v>23</v>
      </c>
      <c r="B48" s="12">
        <v>10211020012</v>
      </c>
      <c r="C48" s="13"/>
      <c r="D48" s="14" t="s">
        <v>12</v>
      </c>
      <c r="E48" s="158" t="s">
        <v>68</v>
      </c>
      <c r="F48" s="11" t="s">
        <v>84</v>
      </c>
      <c r="G48" s="15">
        <v>80</v>
      </c>
      <c r="H48" s="16" t="s">
        <v>82</v>
      </c>
      <c r="I48" s="17">
        <v>2.4899999999999999E-2</v>
      </c>
      <c r="J48" s="18">
        <v>0.7</v>
      </c>
      <c r="K48" s="19"/>
      <c r="L48" s="57">
        <v>250</v>
      </c>
      <c r="M48" s="21">
        <f t="shared" si="29"/>
        <v>175</v>
      </c>
      <c r="N48" s="22">
        <v>6.55</v>
      </c>
      <c r="O48" s="19"/>
      <c r="P48" s="23">
        <v>12000</v>
      </c>
      <c r="Q48" s="58">
        <f t="shared" si="30"/>
        <v>8400</v>
      </c>
      <c r="R48" s="22">
        <f t="shared" si="31"/>
        <v>334.4</v>
      </c>
      <c r="S48" s="25">
        <v>2.1800000000000002</v>
      </c>
      <c r="T48" s="26"/>
      <c r="U48" s="27">
        <v>18</v>
      </c>
      <c r="V48" s="27">
        <v>8</v>
      </c>
      <c r="W48" s="27">
        <v>22.5</v>
      </c>
      <c r="X48" s="28">
        <f t="shared" si="32"/>
        <v>3.2</v>
      </c>
      <c r="Y48" s="26"/>
      <c r="Z48" s="29"/>
      <c r="AA48" s="26"/>
      <c r="AB48" s="30">
        <f t="shared" si="33"/>
        <v>48</v>
      </c>
      <c r="AC48" s="31">
        <v>15</v>
      </c>
      <c r="AD48" s="32">
        <v>20</v>
      </c>
      <c r="AE48" s="26"/>
      <c r="AF48" s="30">
        <v>5901508812391</v>
      </c>
      <c r="AG48" s="26"/>
    </row>
    <row r="49" spans="1:33" x14ac:dyDescent="0.2">
      <c r="A49" s="124">
        <v>23</v>
      </c>
      <c r="B49" s="35">
        <v>10411030010</v>
      </c>
      <c r="C49" s="36"/>
      <c r="D49" s="37" t="s">
        <v>11</v>
      </c>
      <c r="E49" s="156" t="s">
        <v>66</v>
      </c>
      <c r="F49" s="38" t="s">
        <v>84</v>
      </c>
      <c r="G49" s="39">
        <v>90</v>
      </c>
      <c r="H49" s="40" t="s">
        <v>82</v>
      </c>
      <c r="I49" s="41">
        <v>3.8399999999999997E-2</v>
      </c>
      <c r="J49" s="42">
        <v>0.98</v>
      </c>
      <c r="K49" s="19"/>
      <c r="L49" s="43">
        <v>250</v>
      </c>
      <c r="M49" s="44">
        <f t="shared" si="29"/>
        <v>245</v>
      </c>
      <c r="N49" s="45">
        <v>10</v>
      </c>
      <c r="O49" s="19"/>
      <c r="P49" s="52">
        <v>7500</v>
      </c>
      <c r="Q49" s="47">
        <f t="shared" si="30"/>
        <v>7350</v>
      </c>
      <c r="R49" s="45">
        <f t="shared" si="31"/>
        <v>320</v>
      </c>
      <c r="S49" s="48">
        <v>2.1</v>
      </c>
      <c r="T49" s="26"/>
      <c r="U49" s="49">
        <v>24</v>
      </c>
      <c r="V49" s="49">
        <v>10</v>
      </c>
      <c r="W49" s="49">
        <v>32</v>
      </c>
      <c r="X49" s="50">
        <f t="shared" si="32"/>
        <v>7.65</v>
      </c>
      <c r="Y49" s="26"/>
      <c r="Z49" s="51"/>
      <c r="AA49" s="26"/>
      <c r="AB49" s="118">
        <f t="shared" si="33"/>
        <v>30</v>
      </c>
      <c r="AC49" s="54">
        <v>15</v>
      </c>
      <c r="AD49" s="55">
        <v>20</v>
      </c>
      <c r="AE49" s="26"/>
      <c r="AF49" s="119">
        <v>5901508813053</v>
      </c>
      <c r="AG49" s="26"/>
    </row>
    <row r="50" spans="1:33" x14ac:dyDescent="0.2">
      <c r="A50" s="124">
        <v>23</v>
      </c>
      <c r="B50" s="12">
        <v>10411040011</v>
      </c>
      <c r="C50" s="13"/>
      <c r="D50" s="14" t="s">
        <v>11</v>
      </c>
      <c r="E50" s="157" t="s">
        <v>67</v>
      </c>
      <c r="F50" s="11" t="s">
        <v>84</v>
      </c>
      <c r="G50" s="15">
        <v>90</v>
      </c>
      <c r="H50" s="16" t="s">
        <v>82</v>
      </c>
      <c r="I50" s="17">
        <v>3.8399999999999997E-2</v>
      </c>
      <c r="J50" s="18">
        <v>0.98</v>
      </c>
      <c r="K50" s="19"/>
      <c r="L50" s="57">
        <v>250</v>
      </c>
      <c r="M50" s="21">
        <f t="shared" si="29"/>
        <v>245</v>
      </c>
      <c r="N50" s="22">
        <v>10</v>
      </c>
      <c r="O50" s="19"/>
      <c r="P50" s="62">
        <v>7500</v>
      </c>
      <c r="Q50" s="58">
        <f t="shared" si="30"/>
        <v>7350</v>
      </c>
      <c r="R50" s="22">
        <f t="shared" si="31"/>
        <v>320</v>
      </c>
      <c r="S50" s="25">
        <v>2.1</v>
      </c>
      <c r="T50" s="26"/>
      <c r="U50" s="27">
        <v>24</v>
      </c>
      <c r="V50" s="27">
        <v>10</v>
      </c>
      <c r="W50" s="27">
        <v>32</v>
      </c>
      <c r="X50" s="28">
        <f t="shared" si="32"/>
        <v>7.65</v>
      </c>
      <c r="Y50" s="26"/>
      <c r="Z50" s="29"/>
      <c r="AA50" s="26"/>
      <c r="AB50" s="30">
        <f t="shared" si="33"/>
        <v>30</v>
      </c>
      <c r="AC50" s="31">
        <v>15</v>
      </c>
      <c r="AD50" s="32">
        <v>20</v>
      </c>
      <c r="AE50" s="26"/>
      <c r="AF50" s="30">
        <v>5901508813046</v>
      </c>
      <c r="AG50" s="26"/>
    </row>
    <row r="51" spans="1:33" x14ac:dyDescent="0.2">
      <c r="A51" s="124">
        <v>23</v>
      </c>
      <c r="B51" s="35">
        <v>10411030012</v>
      </c>
      <c r="C51" s="36"/>
      <c r="D51" s="37" t="s">
        <v>11</v>
      </c>
      <c r="E51" s="158" t="s">
        <v>69</v>
      </c>
      <c r="F51" s="38" t="s">
        <v>84</v>
      </c>
      <c r="G51" s="39">
        <v>90</v>
      </c>
      <c r="H51" s="40" t="s">
        <v>82</v>
      </c>
      <c r="I51" s="41">
        <v>3.8399999999999997E-2</v>
      </c>
      <c r="J51" s="42">
        <v>0.98</v>
      </c>
      <c r="K51" s="19"/>
      <c r="L51" s="43">
        <v>250</v>
      </c>
      <c r="M51" s="44">
        <f t="shared" si="29"/>
        <v>245</v>
      </c>
      <c r="N51" s="45">
        <v>10</v>
      </c>
      <c r="O51" s="19"/>
      <c r="P51" s="52">
        <v>7500</v>
      </c>
      <c r="Q51" s="47">
        <f t="shared" si="30"/>
        <v>7350</v>
      </c>
      <c r="R51" s="45">
        <f t="shared" si="31"/>
        <v>320</v>
      </c>
      <c r="S51" s="48">
        <v>2.1</v>
      </c>
      <c r="T51" s="26"/>
      <c r="U51" s="49">
        <v>24</v>
      </c>
      <c r="V51" s="49">
        <v>10</v>
      </c>
      <c r="W51" s="49">
        <v>32</v>
      </c>
      <c r="X51" s="50">
        <f t="shared" si="32"/>
        <v>7.65</v>
      </c>
      <c r="Y51" s="26"/>
      <c r="Z51" s="51"/>
      <c r="AA51" s="26"/>
      <c r="AB51" s="118">
        <f t="shared" si="33"/>
        <v>30</v>
      </c>
      <c r="AC51" s="54">
        <v>15</v>
      </c>
      <c r="AD51" s="55">
        <v>20</v>
      </c>
      <c r="AE51" s="26"/>
      <c r="AF51" s="119">
        <v>5901508813060</v>
      </c>
      <c r="AG51" s="26"/>
    </row>
    <row r="52" spans="1:33" ht="5.85" customHeight="1" x14ac:dyDescent="0.2">
      <c r="A52" s="121"/>
      <c r="B52" s="65"/>
      <c r="E52" s="159"/>
      <c r="I52" s="67"/>
    </row>
    <row r="53" spans="1:33" x14ac:dyDescent="0.2">
      <c r="A53" s="124">
        <v>24</v>
      </c>
      <c r="B53" s="12">
        <v>10232030003</v>
      </c>
      <c r="C53" s="13"/>
      <c r="D53" s="14" t="s">
        <v>12</v>
      </c>
      <c r="E53" s="160" t="s">
        <v>70</v>
      </c>
      <c r="F53" s="11" t="s">
        <v>85</v>
      </c>
      <c r="G53" s="15">
        <v>90</v>
      </c>
      <c r="H53" s="16" t="s">
        <v>83</v>
      </c>
      <c r="I53" s="17">
        <v>2.24E-2</v>
      </c>
      <c r="J53" s="18">
        <v>0.62</v>
      </c>
      <c r="K53" s="19"/>
      <c r="L53" s="57">
        <v>250</v>
      </c>
      <c r="M53" s="21">
        <f t="shared" ref="M53:M59" si="34">J53*L53</f>
        <v>155</v>
      </c>
      <c r="N53" s="22">
        <v>6.05</v>
      </c>
      <c r="O53" s="19"/>
      <c r="P53" s="23">
        <v>12000</v>
      </c>
      <c r="Q53" s="24">
        <f t="shared" ref="Q53:Q59" si="35">J53*P53</f>
        <v>7440</v>
      </c>
      <c r="R53" s="22">
        <f t="shared" ref="R53:R59" si="36">N53*AB53+AD53</f>
        <v>310.39999999999998</v>
      </c>
      <c r="S53" s="25">
        <v>2.1800000000000002</v>
      </c>
      <c r="T53" s="26"/>
      <c r="U53" s="27">
        <v>18</v>
      </c>
      <c r="V53" s="27">
        <v>8</v>
      </c>
      <c r="W53" s="27">
        <v>22.5</v>
      </c>
      <c r="X53" s="28">
        <f t="shared" ref="X53:X59" si="37">_xlfn.FLOOR.MATH((U53*V53*W53)/1000,0.05,0)</f>
        <v>3.2</v>
      </c>
      <c r="Y53" s="26"/>
      <c r="Z53" s="29"/>
      <c r="AA53" s="26"/>
      <c r="AB53" s="30">
        <f t="shared" ref="AB53:AB59" si="38">P53/L53</f>
        <v>48</v>
      </c>
      <c r="AC53" s="31">
        <v>15</v>
      </c>
      <c r="AD53" s="32">
        <v>20</v>
      </c>
      <c r="AE53" s="26"/>
      <c r="AF53" s="30">
        <v>5901508812438</v>
      </c>
      <c r="AG53" s="26"/>
    </row>
    <row r="54" spans="1:33" x14ac:dyDescent="0.2">
      <c r="A54" s="124">
        <v>24</v>
      </c>
      <c r="B54" s="35">
        <v>10232030004</v>
      </c>
      <c r="C54" s="36"/>
      <c r="D54" s="37" t="s">
        <v>12</v>
      </c>
      <c r="E54" s="161" t="s">
        <v>71</v>
      </c>
      <c r="F54" s="38" t="s">
        <v>85</v>
      </c>
      <c r="G54" s="39">
        <v>90</v>
      </c>
      <c r="H54" s="40" t="s">
        <v>83</v>
      </c>
      <c r="I54" s="41">
        <v>2.24E-2</v>
      </c>
      <c r="J54" s="42">
        <v>0.62</v>
      </c>
      <c r="K54" s="19"/>
      <c r="L54" s="43">
        <v>250</v>
      </c>
      <c r="M54" s="44">
        <f t="shared" si="34"/>
        <v>155</v>
      </c>
      <c r="N54" s="45">
        <v>6.05</v>
      </c>
      <c r="O54" s="19"/>
      <c r="P54" s="23">
        <v>12000</v>
      </c>
      <c r="Q54" s="47">
        <f t="shared" si="35"/>
        <v>7440</v>
      </c>
      <c r="R54" s="45">
        <f t="shared" si="36"/>
        <v>310.39999999999998</v>
      </c>
      <c r="S54" s="25">
        <v>2.1800000000000002</v>
      </c>
      <c r="T54" s="26"/>
      <c r="U54" s="49">
        <v>18</v>
      </c>
      <c r="V54" s="49">
        <v>8</v>
      </c>
      <c r="W54" s="49">
        <v>22.5</v>
      </c>
      <c r="X54" s="50">
        <f t="shared" si="37"/>
        <v>3.2</v>
      </c>
      <c r="Y54" s="26"/>
      <c r="Z54" s="51"/>
      <c r="AA54" s="26"/>
      <c r="AB54" s="118">
        <f t="shared" si="38"/>
        <v>48</v>
      </c>
      <c r="AC54" s="54">
        <v>15</v>
      </c>
      <c r="AD54" s="55">
        <v>20</v>
      </c>
      <c r="AE54" s="26"/>
      <c r="AF54" s="119">
        <v>5901508812421</v>
      </c>
      <c r="AG54" s="26"/>
    </row>
    <row r="55" spans="1:33" x14ac:dyDescent="0.2">
      <c r="A55" s="124">
        <v>24</v>
      </c>
      <c r="B55" s="12">
        <v>10232030005</v>
      </c>
      <c r="C55" s="13"/>
      <c r="D55" s="14" t="s">
        <v>12</v>
      </c>
      <c r="E55" s="162" t="s">
        <v>72</v>
      </c>
      <c r="F55" s="11" t="s">
        <v>85</v>
      </c>
      <c r="G55" s="15">
        <v>90</v>
      </c>
      <c r="H55" s="16" t="s">
        <v>83</v>
      </c>
      <c r="I55" s="17">
        <v>2.24E-2</v>
      </c>
      <c r="J55" s="18">
        <v>0.62</v>
      </c>
      <c r="K55" s="19"/>
      <c r="L55" s="57">
        <v>250</v>
      </c>
      <c r="M55" s="21">
        <f t="shared" si="34"/>
        <v>155</v>
      </c>
      <c r="N55" s="22">
        <v>6.05</v>
      </c>
      <c r="O55" s="19"/>
      <c r="P55" s="23">
        <v>12000</v>
      </c>
      <c r="Q55" s="58">
        <f t="shared" si="35"/>
        <v>7440</v>
      </c>
      <c r="R55" s="22">
        <f t="shared" si="36"/>
        <v>310.39999999999998</v>
      </c>
      <c r="S55" s="25">
        <v>2.1800000000000002</v>
      </c>
      <c r="T55" s="26"/>
      <c r="U55" s="27">
        <v>18</v>
      </c>
      <c r="V55" s="27">
        <v>8</v>
      </c>
      <c r="W55" s="27">
        <v>22.5</v>
      </c>
      <c r="X55" s="28">
        <f t="shared" si="37"/>
        <v>3.2</v>
      </c>
      <c r="Y55" s="26"/>
      <c r="Z55" s="29"/>
      <c r="AA55" s="26"/>
      <c r="AB55" s="30">
        <f t="shared" si="38"/>
        <v>48</v>
      </c>
      <c r="AC55" s="31">
        <v>15</v>
      </c>
      <c r="AD55" s="32">
        <v>20</v>
      </c>
      <c r="AE55" s="26"/>
      <c r="AF55" s="30">
        <v>5901508812483</v>
      </c>
      <c r="AG55" s="26"/>
    </row>
    <row r="56" spans="1:33" x14ac:dyDescent="0.2">
      <c r="A56" s="124">
        <v>24</v>
      </c>
      <c r="B56" s="35">
        <v>10232030006</v>
      </c>
      <c r="C56" s="36"/>
      <c r="D56" s="37" t="s">
        <v>12</v>
      </c>
      <c r="E56" s="163" t="s">
        <v>73</v>
      </c>
      <c r="F56" s="38" t="s">
        <v>85</v>
      </c>
      <c r="G56" s="39">
        <v>90</v>
      </c>
      <c r="H56" s="40" t="s">
        <v>83</v>
      </c>
      <c r="I56" s="41">
        <v>2.24E-2</v>
      </c>
      <c r="J56" s="42">
        <v>0.62</v>
      </c>
      <c r="K56" s="19"/>
      <c r="L56" s="43">
        <v>250</v>
      </c>
      <c r="M56" s="44">
        <f t="shared" si="34"/>
        <v>155</v>
      </c>
      <c r="N56" s="45">
        <v>6.05</v>
      </c>
      <c r="O56" s="19"/>
      <c r="P56" s="23">
        <v>12000</v>
      </c>
      <c r="Q56" s="47">
        <f t="shared" si="35"/>
        <v>7440</v>
      </c>
      <c r="R56" s="45">
        <f t="shared" si="36"/>
        <v>310.39999999999998</v>
      </c>
      <c r="S56" s="25">
        <v>2.1800000000000002</v>
      </c>
      <c r="T56" s="26"/>
      <c r="U56" s="49">
        <v>18</v>
      </c>
      <c r="V56" s="49">
        <v>8</v>
      </c>
      <c r="W56" s="49">
        <v>22.5</v>
      </c>
      <c r="X56" s="50">
        <f t="shared" si="37"/>
        <v>3.2</v>
      </c>
      <c r="Y56" s="26"/>
      <c r="Z56" s="51"/>
      <c r="AA56" s="26"/>
      <c r="AB56" s="118">
        <f t="shared" si="38"/>
        <v>48</v>
      </c>
      <c r="AC56" s="54">
        <v>15</v>
      </c>
      <c r="AD56" s="55">
        <v>20</v>
      </c>
      <c r="AE56" s="26"/>
      <c r="AF56" s="119">
        <v>5901508813282</v>
      </c>
      <c r="AG56" s="26"/>
    </row>
    <row r="57" spans="1:33" x14ac:dyDescent="0.2">
      <c r="A57" s="124">
        <v>24</v>
      </c>
      <c r="B57" s="12">
        <v>10232030007</v>
      </c>
      <c r="C57" s="13"/>
      <c r="D57" s="14" t="s">
        <v>12</v>
      </c>
      <c r="E57" s="164" t="s">
        <v>74</v>
      </c>
      <c r="F57" s="11" t="s">
        <v>85</v>
      </c>
      <c r="G57" s="15">
        <v>90</v>
      </c>
      <c r="H57" s="16" t="s">
        <v>83</v>
      </c>
      <c r="I57" s="17">
        <v>2.24E-2</v>
      </c>
      <c r="J57" s="18">
        <v>0.62</v>
      </c>
      <c r="K57" s="19"/>
      <c r="L57" s="57">
        <v>250</v>
      </c>
      <c r="M57" s="21">
        <f t="shared" si="34"/>
        <v>155</v>
      </c>
      <c r="N57" s="22">
        <v>6.05</v>
      </c>
      <c r="O57" s="19"/>
      <c r="P57" s="23">
        <v>12000</v>
      </c>
      <c r="Q57" s="58">
        <f t="shared" si="35"/>
        <v>7440</v>
      </c>
      <c r="R57" s="22">
        <f t="shared" si="36"/>
        <v>310.39999999999998</v>
      </c>
      <c r="S57" s="25">
        <v>2.1800000000000002</v>
      </c>
      <c r="T57" s="26"/>
      <c r="U57" s="27">
        <v>18</v>
      </c>
      <c r="V57" s="27">
        <v>8</v>
      </c>
      <c r="W57" s="27">
        <v>22.5</v>
      </c>
      <c r="X57" s="28">
        <f t="shared" si="37"/>
        <v>3.2</v>
      </c>
      <c r="Y57" s="26"/>
      <c r="Z57" s="29"/>
      <c r="AA57" s="26"/>
      <c r="AB57" s="30">
        <f t="shared" si="38"/>
        <v>48</v>
      </c>
      <c r="AC57" s="31">
        <v>15</v>
      </c>
      <c r="AD57" s="32">
        <v>20</v>
      </c>
      <c r="AE57" s="26"/>
      <c r="AF57" s="30">
        <v>5901508812476</v>
      </c>
      <c r="AG57" s="26"/>
    </row>
    <row r="58" spans="1:33" x14ac:dyDescent="0.2">
      <c r="A58" s="124">
        <v>24</v>
      </c>
      <c r="B58" s="35">
        <v>10232030008</v>
      </c>
      <c r="C58" s="36"/>
      <c r="D58" s="37" t="s">
        <v>12</v>
      </c>
      <c r="E58" s="165" t="s">
        <v>75</v>
      </c>
      <c r="F58" s="38" t="s">
        <v>85</v>
      </c>
      <c r="G58" s="39">
        <v>90</v>
      </c>
      <c r="H58" s="40" t="s">
        <v>83</v>
      </c>
      <c r="I58" s="41">
        <v>2.24E-2</v>
      </c>
      <c r="J58" s="42">
        <v>0.62</v>
      </c>
      <c r="K58" s="19"/>
      <c r="L58" s="43">
        <v>250</v>
      </c>
      <c r="M58" s="44">
        <f t="shared" si="34"/>
        <v>155</v>
      </c>
      <c r="N58" s="45">
        <v>6.05</v>
      </c>
      <c r="O58" s="19"/>
      <c r="P58" s="23">
        <v>12000</v>
      </c>
      <c r="Q58" s="47">
        <f t="shared" si="35"/>
        <v>7440</v>
      </c>
      <c r="R58" s="45">
        <f t="shared" si="36"/>
        <v>310.39999999999998</v>
      </c>
      <c r="S58" s="25">
        <v>2.1800000000000002</v>
      </c>
      <c r="T58" s="26"/>
      <c r="U58" s="49">
        <v>18</v>
      </c>
      <c r="V58" s="49">
        <v>8</v>
      </c>
      <c r="W58" s="49">
        <v>22.5</v>
      </c>
      <c r="X58" s="50">
        <f t="shared" si="37"/>
        <v>3.2</v>
      </c>
      <c r="Y58" s="26"/>
      <c r="Z58" s="51"/>
      <c r="AA58" s="26"/>
      <c r="AB58" s="118">
        <f t="shared" si="38"/>
        <v>48</v>
      </c>
      <c r="AC58" s="54">
        <v>15</v>
      </c>
      <c r="AD58" s="55">
        <v>20</v>
      </c>
      <c r="AE58" s="26"/>
      <c r="AF58" s="119">
        <v>5901508812469</v>
      </c>
      <c r="AG58" s="26"/>
    </row>
    <row r="59" spans="1:33" x14ac:dyDescent="0.2">
      <c r="A59" s="124">
        <v>24</v>
      </c>
      <c r="B59" s="12">
        <v>10232030009</v>
      </c>
      <c r="C59" s="13"/>
      <c r="D59" s="14" t="s">
        <v>12</v>
      </c>
      <c r="E59" s="166" t="s">
        <v>76</v>
      </c>
      <c r="F59" s="11" t="s">
        <v>85</v>
      </c>
      <c r="G59" s="15">
        <v>90</v>
      </c>
      <c r="H59" s="16" t="s">
        <v>83</v>
      </c>
      <c r="I59" s="17">
        <v>2.24E-2</v>
      </c>
      <c r="J59" s="18">
        <v>0.62</v>
      </c>
      <c r="K59" s="19"/>
      <c r="L59" s="57">
        <v>250</v>
      </c>
      <c r="M59" s="21">
        <f t="shared" si="34"/>
        <v>155</v>
      </c>
      <c r="N59" s="22">
        <v>6.05</v>
      </c>
      <c r="O59" s="19"/>
      <c r="P59" s="23">
        <v>12000</v>
      </c>
      <c r="Q59" s="61">
        <f t="shared" si="35"/>
        <v>7440</v>
      </c>
      <c r="R59" s="22">
        <f t="shared" si="36"/>
        <v>310.39999999999998</v>
      </c>
      <c r="S59" s="25">
        <v>2.1800000000000002</v>
      </c>
      <c r="T59" s="26"/>
      <c r="U59" s="27">
        <v>18</v>
      </c>
      <c r="V59" s="27">
        <v>8</v>
      </c>
      <c r="W59" s="27">
        <v>22.5</v>
      </c>
      <c r="X59" s="28">
        <f t="shared" si="37"/>
        <v>3.2</v>
      </c>
      <c r="Y59" s="26"/>
      <c r="Z59" s="29"/>
      <c r="AA59" s="26"/>
      <c r="AB59" s="30">
        <f t="shared" si="38"/>
        <v>48</v>
      </c>
      <c r="AC59" s="31">
        <v>15</v>
      </c>
      <c r="AD59" s="32">
        <v>20</v>
      </c>
      <c r="AE59" s="26"/>
      <c r="AF59" s="30">
        <v>5901508812452</v>
      </c>
      <c r="AG59" s="26"/>
    </row>
    <row r="60" spans="1:33" ht="5.85" customHeight="1" x14ac:dyDescent="0.2">
      <c r="A60" s="121"/>
      <c r="B60" s="65"/>
      <c r="E60" s="159"/>
      <c r="I60" s="67"/>
    </row>
    <row r="61" spans="1:33" x14ac:dyDescent="0.2">
      <c r="A61" s="124">
        <v>25</v>
      </c>
      <c r="B61" s="35">
        <v>10432030003</v>
      </c>
      <c r="C61" s="36"/>
      <c r="D61" s="37" t="s">
        <v>11</v>
      </c>
      <c r="E61" s="160" t="s">
        <v>70</v>
      </c>
      <c r="F61" s="38" t="s">
        <v>85</v>
      </c>
      <c r="G61" s="39">
        <v>90</v>
      </c>
      <c r="H61" s="40" t="s">
        <v>83</v>
      </c>
      <c r="I61" s="41">
        <v>3.32E-2</v>
      </c>
      <c r="J61" s="42">
        <v>0.79</v>
      </c>
      <c r="K61" s="19"/>
      <c r="L61" s="12">
        <v>300</v>
      </c>
      <c r="M61" s="21">
        <f t="shared" ref="M61:M67" si="39">J61*L61</f>
        <v>237</v>
      </c>
      <c r="N61" s="22">
        <v>10.8</v>
      </c>
      <c r="O61" s="19"/>
      <c r="P61" s="23">
        <v>9000</v>
      </c>
      <c r="Q61" s="58">
        <f t="shared" ref="Q61:Q67" si="40">J61*P61</f>
        <v>7110</v>
      </c>
      <c r="R61" s="22">
        <f t="shared" ref="R61:R67" si="41">N61*AB61+AD61</f>
        <v>344</v>
      </c>
      <c r="S61" s="25">
        <v>2.1</v>
      </c>
      <c r="T61" s="26"/>
      <c r="U61" s="27">
        <v>24</v>
      </c>
      <c r="V61" s="27">
        <v>10</v>
      </c>
      <c r="W61" s="27">
        <v>32</v>
      </c>
      <c r="X61" s="50">
        <f t="shared" ref="X61:X67" si="42">_xlfn.FLOOR.MATH((U61*V61*W61)/1000,0.05,0)</f>
        <v>7.65</v>
      </c>
      <c r="Y61" s="26"/>
      <c r="Z61" s="29"/>
      <c r="AA61" s="26"/>
      <c r="AB61" s="30">
        <f t="shared" ref="AB61:AB67" si="43">P61/L61</f>
        <v>30</v>
      </c>
      <c r="AC61" s="31">
        <v>15</v>
      </c>
      <c r="AD61" s="32">
        <v>20</v>
      </c>
      <c r="AE61" s="26"/>
      <c r="AF61" s="30">
        <v>5901508811233</v>
      </c>
      <c r="AG61" s="26"/>
    </row>
    <row r="62" spans="1:33" x14ac:dyDescent="0.2">
      <c r="A62" s="124">
        <v>25</v>
      </c>
      <c r="B62" s="12">
        <v>10432030004</v>
      </c>
      <c r="C62" s="13"/>
      <c r="D62" s="14" t="s">
        <v>11</v>
      </c>
      <c r="E62" s="161" t="s">
        <v>71</v>
      </c>
      <c r="F62" s="11" t="s">
        <v>85</v>
      </c>
      <c r="G62" s="15">
        <v>90</v>
      </c>
      <c r="H62" s="16" t="s">
        <v>83</v>
      </c>
      <c r="I62" s="17">
        <v>3.32E-2</v>
      </c>
      <c r="J62" s="18">
        <v>0.79</v>
      </c>
      <c r="K62" s="19"/>
      <c r="L62" s="35">
        <v>300</v>
      </c>
      <c r="M62" s="44">
        <f t="shared" si="39"/>
        <v>237</v>
      </c>
      <c r="N62" s="45">
        <v>10.8</v>
      </c>
      <c r="O62" s="19"/>
      <c r="P62" s="52">
        <v>9000</v>
      </c>
      <c r="Q62" s="47">
        <f t="shared" si="40"/>
        <v>7110</v>
      </c>
      <c r="R62" s="45">
        <f t="shared" si="41"/>
        <v>344</v>
      </c>
      <c r="S62" s="48">
        <v>2.1</v>
      </c>
      <c r="T62" s="26"/>
      <c r="U62" s="49">
        <v>24</v>
      </c>
      <c r="V62" s="49">
        <v>10</v>
      </c>
      <c r="W62" s="49">
        <v>32</v>
      </c>
      <c r="X62" s="28">
        <f t="shared" si="42"/>
        <v>7.65</v>
      </c>
      <c r="Y62" s="26"/>
      <c r="Z62" s="51"/>
      <c r="AA62" s="26"/>
      <c r="AB62" s="118">
        <f t="shared" si="43"/>
        <v>30</v>
      </c>
      <c r="AC62" s="54">
        <v>15</v>
      </c>
      <c r="AD62" s="55">
        <v>20</v>
      </c>
      <c r="AE62" s="26"/>
      <c r="AF62" s="119">
        <v>5901508811332</v>
      </c>
      <c r="AG62" s="26"/>
    </row>
    <row r="63" spans="1:33" x14ac:dyDescent="0.2">
      <c r="A63" s="124">
        <v>25</v>
      </c>
      <c r="B63" s="35">
        <v>10432030005</v>
      </c>
      <c r="C63" s="36"/>
      <c r="D63" s="37" t="s">
        <v>11</v>
      </c>
      <c r="E63" s="162" t="s">
        <v>72</v>
      </c>
      <c r="F63" s="38" t="s">
        <v>85</v>
      </c>
      <c r="G63" s="39">
        <v>90</v>
      </c>
      <c r="H63" s="40" t="s">
        <v>83</v>
      </c>
      <c r="I63" s="41">
        <v>3.32E-2</v>
      </c>
      <c r="J63" s="42">
        <v>0.79</v>
      </c>
      <c r="K63" s="19"/>
      <c r="L63" s="12">
        <v>300</v>
      </c>
      <c r="M63" s="21">
        <f t="shared" si="39"/>
        <v>237</v>
      </c>
      <c r="N63" s="22">
        <v>10.8</v>
      </c>
      <c r="O63" s="19"/>
      <c r="P63" s="23">
        <v>9000</v>
      </c>
      <c r="Q63" s="58">
        <f t="shared" si="40"/>
        <v>7110</v>
      </c>
      <c r="R63" s="22">
        <f t="shared" si="41"/>
        <v>344</v>
      </c>
      <c r="S63" s="25">
        <v>2.1</v>
      </c>
      <c r="T63" s="26"/>
      <c r="U63" s="27">
        <v>24</v>
      </c>
      <c r="V63" s="27">
        <v>10</v>
      </c>
      <c r="W63" s="27">
        <v>32</v>
      </c>
      <c r="X63" s="50">
        <f t="shared" si="42"/>
        <v>7.65</v>
      </c>
      <c r="Y63" s="26"/>
      <c r="Z63" s="29"/>
      <c r="AA63" s="26"/>
      <c r="AB63" s="63">
        <f t="shared" si="43"/>
        <v>30</v>
      </c>
      <c r="AC63" s="31">
        <v>15</v>
      </c>
      <c r="AD63" s="32">
        <v>20</v>
      </c>
      <c r="AE63" s="26"/>
      <c r="AF63" s="64">
        <v>5901508811165</v>
      </c>
      <c r="AG63" s="26"/>
    </row>
    <row r="64" spans="1:33" x14ac:dyDescent="0.2">
      <c r="A64" s="124">
        <v>25</v>
      </c>
      <c r="B64" s="12">
        <v>10432030006</v>
      </c>
      <c r="C64" s="13"/>
      <c r="D64" s="14" t="s">
        <v>11</v>
      </c>
      <c r="E64" s="163" t="s">
        <v>73</v>
      </c>
      <c r="F64" s="11" t="s">
        <v>85</v>
      </c>
      <c r="G64" s="15">
        <v>90</v>
      </c>
      <c r="H64" s="16" t="s">
        <v>83</v>
      </c>
      <c r="I64" s="17">
        <v>3.32E-2</v>
      </c>
      <c r="J64" s="18">
        <v>0.79</v>
      </c>
      <c r="K64" s="19"/>
      <c r="L64" s="43">
        <v>300</v>
      </c>
      <c r="M64" s="44">
        <f t="shared" si="39"/>
        <v>237</v>
      </c>
      <c r="N64" s="45">
        <v>9</v>
      </c>
      <c r="O64" s="19"/>
      <c r="P64" s="52">
        <v>9000</v>
      </c>
      <c r="Q64" s="47">
        <f t="shared" si="40"/>
        <v>7110</v>
      </c>
      <c r="R64" s="45">
        <f t="shared" si="41"/>
        <v>290</v>
      </c>
      <c r="S64" s="48">
        <v>2.1</v>
      </c>
      <c r="T64" s="26"/>
      <c r="U64" s="49">
        <v>24</v>
      </c>
      <c r="V64" s="49">
        <v>10</v>
      </c>
      <c r="W64" s="49">
        <v>32</v>
      </c>
      <c r="X64" s="28">
        <f t="shared" si="42"/>
        <v>7.65</v>
      </c>
      <c r="Y64" s="26"/>
      <c r="Z64" s="51"/>
      <c r="AA64" s="26"/>
      <c r="AB64" s="118">
        <f t="shared" si="43"/>
        <v>30</v>
      </c>
      <c r="AC64" s="54">
        <v>15</v>
      </c>
      <c r="AD64" s="55">
        <v>20</v>
      </c>
      <c r="AE64" s="26"/>
      <c r="AF64" s="119">
        <v>5901508813299</v>
      </c>
      <c r="AG64" s="26"/>
    </row>
    <row r="65" spans="1:33" x14ac:dyDescent="0.2">
      <c r="A65" s="124">
        <v>25</v>
      </c>
      <c r="B65" s="35">
        <v>10432030007</v>
      </c>
      <c r="C65" s="36"/>
      <c r="D65" s="37" t="s">
        <v>11</v>
      </c>
      <c r="E65" s="164" t="s">
        <v>74</v>
      </c>
      <c r="F65" s="38" t="s">
        <v>85</v>
      </c>
      <c r="G65" s="39">
        <v>90</v>
      </c>
      <c r="H65" s="40" t="s">
        <v>83</v>
      </c>
      <c r="I65" s="41">
        <v>3.32E-2</v>
      </c>
      <c r="J65" s="42">
        <v>0.79</v>
      </c>
      <c r="K65" s="19"/>
      <c r="L65" s="12">
        <v>300</v>
      </c>
      <c r="M65" s="21">
        <f t="shared" si="39"/>
        <v>237</v>
      </c>
      <c r="N65" s="22">
        <v>10.8</v>
      </c>
      <c r="O65" s="19"/>
      <c r="P65" s="23">
        <v>9000</v>
      </c>
      <c r="Q65" s="58">
        <f t="shared" si="40"/>
        <v>7110</v>
      </c>
      <c r="R65" s="22">
        <f t="shared" si="41"/>
        <v>344</v>
      </c>
      <c r="S65" s="25">
        <v>2.1</v>
      </c>
      <c r="T65" s="26"/>
      <c r="U65" s="27">
        <v>24</v>
      </c>
      <c r="V65" s="27">
        <v>10</v>
      </c>
      <c r="W65" s="27">
        <v>32</v>
      </c>
      <c r="X65" s="50">
        <f t="shared" si="42"/>
        <v>7.65</v>
      </c>
      <c r="Y65" s="26"/>
      <c r="Z65" s="29"/>
      <c r="AA65" s="26"/>
      <c r="AB65" s="63">
        <f t="shared" si="43"/>
        <v>30</v>
      </c>
      <c r="AC65" s="31">
        <v>15</v>
      </c>
      <c r="AD65" s="32">
        <v>20</v>
      </c>
      <c r="AE65" s="26"/>
      <c r="AF65" s="64">
        <v>5901508811325</v>
      </c>
      <c r="AG65" s="26"/>
    </row>
    <row r="66" spans="1:33" x14ac:dyDescent="0.2">
      <c r="A66" s="124">
        <v>25</v>
      </c>
      <c r="B66" s="12">
        <v>10432030008</v>
      </c>
      <c r="C66" s="13"/>
      <c r="D66" s="14" t="s">
        <v>11</v>
      </c>
      <c r="E66" s="165" t="s">
        <v>75</v>
      </c>
      <c r="F66" s="11" t="s">
        <v>85</v>
      </c>
      <c r="G66" s="15">
        <v>90</v>
      </c>
      <c r="H66" s="16" t="s">
        <v>83</v>
      </c>
      <c r="I66" s="17">
        <v>3.32E-2</v>
      </c>
      <c r="J66" s="18">
        <v>0.79</v>
      </c>
      <c r="K66" s="19"/>
      <c r="L66" s="43">
        <v>300</v>
      </c>
      <c r="M66" s="44">
        <f t="shared" si="39"/>
        <v>237</v>
      </c>
      <c r="N66" s="45">
        <v>9</v>
      </c>
      <c r="O66" s="19"/>
      <c r="P66" s="52">
        <v>9000</v>
      </c>
      <c r="Q66" s="47">
        <f t="shared" si="40"/>
        <v>7110</v>
      </c>
      <c r="R66" s="45">
        <f t="shared" si="41"/>
        <v>290</v>
      </c>
      <c r="S66" s="48">
        <v>2.1</v>
      </c>
      <c r="T66" s="26"/>
      <c r="U66" s="49">
        <v>24</v>
      </c>
      <c r="V66" s="49">
        <v>10</v>
      </c>
      <c r="W66" s="49">
        <v>32</v>
      </c>
      <c r="X66" s="28">
        <f t="shared" si="42"/>
        <v>7.65</v>
      </c>
      <c r="Y66" s="26"/>
      <c r="Z66" s="51"/>
      <c r="AA66" s="26"/>
      <c r="AB66" s="118">
        <f t="shared" si="43"/>
        <v>30</v>
      </c>
      <c r="AC66" s="54">
        <v>15</v>
      </c>
      <c r="AD66" s="55">
        <v>20</v>
      </c>
      <c r="AE66" s="26"/>
      <c r="AF66" s="119">
        <v>5901508811301</v>
      </c>
      <c r="AG66" s="26"/>
    </row>
    <row r="67" spans="1:33" x14ac:dyDescent="0.2">
      <c r="A67" s="124">
        <v>25</v>
      </c>
      <c r="B67" s="35">
        <v>10432030009</v>
      </c>
      <c r="C67" s="36"/>
      <c r="D67" s="37" t="s">
        <v>11</v>
      </c>
      <c r="E67" s="166" t="s">
        <v>76</v>
      </c>
      <c r="F67" s="38" t="s">
        <v>85</v>
      </c>
      <c r="G67" s="39">
        <v>90</v>
      </c>
      <c r="H67" s="40" t="s">
        <v>83</v>
      </c>
      <c r="I67" s="41">
        <v>3.32E-2</v>
      </c>
      <c r="J67" s="42">
        <v>0.79</v>
      </c>
      <c r="K67" s="19"/>
      <c r="L67" s="12">
        <v>300</v>
      </c>
      <c r="M67" s="21">
        <f t="shared" si="39"/>
        <v>237</v>
      </c>
      <c r="N67" s="22">
        <v>10.8</v>
      </c>
      <c r="O67" s="19"/>
      <c r="P67" s="23">
        <v>9000</v>
      </c>
      <c r="Q67" s="58">
        <f t="shared" si="40"/>
        <v>7110</v>
      </c>
      <c r="R67" s="22">
        <f t="shared" si="41"/>
        <v>344</v>
      </c>
      <c r="S67" s="25">
        <v>2.1</v>
      </c>
      <c r="T67" s="26"/>
      <c r="U67" s="27">
        <v>24</v>
      </c>
      <c r="V67" s="27">
        <v>10</v>
      </c>
      <c r="W67" s="27">
        <v>32</v>
      </c>
      <c r="X67" s="50">
        <f t="shared" si="42"/>
        <v>7.65</v>
      </c>
      <c r="Y67" s="26"/>
      <c r="Z67" s="29"/>
      <c r="AA67" s="26"/>
      <c r="AB67" s="63">
        <f t="shared" si="43"/>
        <v>30</v>
      </c>
      <c r="AC67" s="31">
        <v>15</v>
      </c>
      <c r="AD67" s="32">
        <v>20</v>
      </c>
      <c r="AE67" s="26"/>
      <c r="AF67" s="64">
        <v>5901508811295</v>
      </c>
      <c r="AG67" s="26"/>
    </row>
    <row r="68" spans="1:33" ht="5.85" customHeight="1" x14ac:dyDescent="0.2">
      <c r="A68" s="121"/>
      <c r="B68" s="65"/>
      <c r="E68" s="159"/>
      <c r="I68" s="67"/>
    </row>
    <row r="69" spans="1:33" x14ac:dyDescent="0.2">
      <c r="A69" s="124">
        <v>26</v>
      </c>
      <c r="B69" s="12">
        <v>10832030003</v>
      </c>
      <c r="C69" s="13"/>
      <c r="D69" s="14" t="s">
        <v>13</v>
      </c>
      <c r="E69" s="160" t="s">
        <v>70</v>
      </c>
      <c r="F69" s="11" t="s">
        <v>85</v>
      </c>
      <c r="G69" s="15">
        <v>90</v>
      </c>
      <c r="H69" s="16" t="s">
        <v>83</v>
      </c>
      <c r="I69" s="17">
        <v>5.1499999999999997E-2</v>
      </c>
      <c r="J69" s="18">
        <v>1.1399999999999999</v>
      </c>
      <c r="K69" s="19"/>
      <c r="L69" s="57">
        <v>150</v>
      </c>
      <c r="M69" s="21">
        <f t="shared" ref="M69:M75" si="44">J69*L69</f>
        <v>170.99999999999997</v>
      </c>
      <c r="N69" s="22">
        <v>8.0500000000000007</v>
      </c>
      <c r="O69" s="19"/>
      <c r="P69" s="23">
        <v>5400</v>
      </c>
      <c r="Q69" s="58">
        <f t="shared" ref="Q69:Q75" si="45">J69*P69</f>
        <v>6155.9999999999991</v>
      </c>
      <c r="R69" s="22">
        <f t="shared" ref="R69:R75" si="46">N69*AB69+AD69</f>
        <v>309.8</v>
      </c>
      <c r="S69" s="25">
        <v>2.11</v>
      </c>
      <c r="T69" s="26"/>
      <c r="U69" s="27">
        <v>30.5</v>
      </c>
      <c r="V69" s="27">
        <v>17</v>
      </c>
      <c r="W69" s="27">
        <v>34</v>
      </c>
      <c r="X69" s="28">
        <f t="shared" ref="X69:X75" si="47">_xlfn.FLOOR.MATH((U69*V69*W69)/1000,0.05,0)</f>
        <v>17.600000000000001</v>
      </c>
      <c r="Y69" s="26"/>
      <c r="Z69" s="29"/>
      <c r="AA69" s="26"/>
      <c r="AB69" s="30">
        <f t="shared" ref="AB69:AB75" si="48">P69/L69</f>
        <v>36</v>
      </c>
      <c r="AC69" s="31">
        <v>15</v>
      </c>
      <c r="AD69" s="32">
        <v>20</v>
      </c>
      <c r="AE69" s="26"/>
      <c r="AF69" s="30">
        <v>5901508811547</v>
      </c>
      <c r="AG69" s="26"/>
    </row>
    <row r="70" spans="1:33" x14ac:dyDescent="0.2">
      <c r="A70" s="124">
        <v>26</v>
      </c>
      <c r="B70" s="35">
        <v>10832030004</v>
      </c>
      <c r="C70" s="36"/>
      <c r="D70" s="37" t="s">
        <v>13</v>
      </c>
      <c r="E70" s="161" t="s">
        <v>71</v>
      </c>
      <c r="F70" s="38" t="s">
        <v>85</v>
      </c>
      <c r="G70" s="39">
        <v>90</v>
      </c>
      <c r="H70" s="40" t="s">
        <v>83</v>
      </c>
      <c r="I70" s="41">
        <v>5.1499999999999997E-2</v>
      </c>
      <c r="J70" s="42">
        <v>1.1399999999999999</v>
      </c>
      <c r="K70" s="19"/>
      <c r="L70" s="43">
        <v>150</v>
      </c>
      <c r="M70" s="44">
        <f t="shared" si="44"/>
        <v>170.99999999999997</v>
      </c>
      <c r="N70" s="45">
        <v>8.0500000000000007</v>
      </c>
      <c r="O70" s="19"/>
      <c r="P70" s="52">
        <v>5400</v>
      </c>
      <c r="Q70" s="47">
        <f t="shared" si="45"/>
        <v>6155.9999999999991</v>
      </c>
      <c r="R70" s="45">
        <f t="shared" si="46"/>
        <v>309.8</v>
      </c>
      <c r="S70" s="48">
        <v>2.11</v>
      </c>
      <c r="T70" s="26"/>
      <c r="U70" s="49">
        <v>30.5</v>
      </c>
      <c r="V70" s="49">
        <v>17</v>
      </c>
      <c r="W70" s="49">
        <v>34</v>
      </c>
      <c r="X70" s="50">
        <f t="shared" si="47"/>
        <v>17.600000000000001</v>
      </c>
      <c r="Y70" s="26"/>
      <c r="Z70" s="51"/>
      <c r="AA70" s="26"/>
      <c r="AB70" s="118">
        <f t="shared" si="48"/>
        <v>36</v>
      </c>
      <c r="AC70" s="54">
        <v>15</v>
      </c>
      <c r="AD70" s="55">
        <v>20</v>
      </c>
      <c r="AE70" s="26"/>
      <c r="AF70" s="119">
        <v>5901508811554</v>
      </c>
      <c r="AG70" s="26"/>
    </row>
    <row r="71" spans="1:33" x14ac:dyDescent="0.2">
      <c r="A71" s="124">
        <v>26</v>
      </c>
      <c r="B71" s="12">
        <v>10832030005</v>
      </c>
      <c r="C71" s="13"/>
      <c r="D71" s="14" t="s">
        <v>13</v>
      </c>
      <c r="E71" s="162" t="s">
        <v>72</v>
      </c>
      <c r="F71" s="11" t="s">
        <v>85</v>
      </c>
      <c r="G71" s="15">
        <v>90</v>
      </c>
      <c r="H71" s="16" t="s">
        <v>83</v>
      </c>
      <c r="I71" s="17">
        <v>5.1499999999999997E-2</v>
      </c>
      <c r="J71" s="18">
        <v>1.1399999999999999</v>
      </c>
      <c r="K71" s="19"/>
      <c r="L71" s="57">
        <v>100</v>
      </c>
      <c r="M71" s="21">
        <f t="shared" si="44"/>
        <v>113.99999999999999</v>
      </c>
      <c r="N71" s="22">
        <v>5.55</v>
      </c>
      <c r="O71" s="19"/>
      <c r="P71" s="52">
        <v>5400</v>
      </c>
      <c r="Q71" s="58">
        <f t="shared" si="45"/>
        <v>6155.9999999999991</v>
      </c>
      <c r="R71" s="22">
        <f t="shared" si="46"/>
        <v>319.7</v>
      </c>
      <c r="S71" s="48">
        <v>2.11</v>
      </c>
      <c r="T71" s="26"/>
      <c r="U71" s="27">
        <v>30.5</v>
      </c>
      <c r="V71" s="27">
        <v>17</v>
      </c>
      <c r="W71" s="27">
        <v>34</v>
      </c>
      <c r="X71" s="28">
        <f t="shared" si="47"/>
        <v>17.600000000000001</v>
      </c>
      <c r="Y71" s="26"/>
      <c r="Z71" s="29"/>
      <c r="AA71" s="26"/>
      <c r="AB71" s="63">
        <f t="shared" si="48"/>
        <v>54</v>
      </c>
      <c r="AC71" s="31">
        <v>15</v>
      </c>
      <c r="AD71" s="32">
        <v>20</v>
      </c>
      <c r="AE71" s="26"/>
      <c r="AF71" s="64">
        <v>5901508811189</v>
      </c>
      <c r="AG71" s="26"/>
    </row>
    <row r="72" spans="1:33" x14ac:dyDescent="0.2">
      <c r="A72" s="124">
        <v>26</v>
      </c>
      <c r="B72" s="35">
        <v>10832030006</v>
      </c>
      <c r="C72" s="36"/>
      <c r="D72" s="37" t="s">
        <v>13</v>
      </c>
      <c r="E72" s="163" t="s">
        <v>73</v>
      </c>
      <c r="F72" s="38" t="s">
        <v>85</v>
      </c>
      <c r="G72" s="39">
        <v>90</v>
      </c>
      <c r="H72" s="40" t="s">
        <v>83</v>
      </c>
      <c r="I72" s="41">
        <v>5.1499999999999997E-2</v>
      </c>
      <c r="J72" s="42">
        <v>1.1399999999999999</v>
      </c>
      <c r="K72" s="19"/>
      <c r="L72" s="43">
        <v>150</v>
      </c>
      <c r="M72" s="44">
        <f t="shared" si="44"/>
        <v>170.99999999999997</v>
      </c>
      <c r="N72" s="45">
        <v>5.55</v>
      </c>
      <c r="O72" s="19"/>
      <c r="P72" s="52">
        <v>5400</v>
      </c>
      <c r="Q72" s="47">
        <f t="shared" si="45"/>
        <v>6155.9999999999991</v>
      </c>
      <c r="R72" s="45">
        <f t="shared" si="46"/>
        <v>219.79999999999998</v>
      </c>
      <c r="S72" s="48">
        <v>2.11</v>
      </c>
      <c r="T72" s="26"/>
      <c r="U72" s="49">
        <v>30.5</v>
      </c>
      <c r="V72" s="49">
        <v>17</v>
      </c>
      <c r="W72" s="49">
        <v>34</v>
      </c>
      <c r="X72" s="50">
        <f t="shared" si="47"/>
        <v>17.600000000000001</v>
      </c>
      <c r="Y72" s="26"/>
      <c r="Z72" s="51"/>
      <c r="AA72" s="26"/>
      <c r="AB72" s="118">
        <f t="shared" si="48"/>
        <v>36</v>
      </c>
      <c r="AC72" s="54">
        <v>15</v>
      </c>
      <c r="AD72" s="55">
        <v>20</v>
      </c>
      <c r="AE72" s="26"/>
      <c r="AF72" s="119">
        <v>5901508812643</v>
      </c>
      <c r="AG72" s="26"/>
    </row>
    <row r="73" spans="1:33" x14ac:dyDescent="0.2">
      <c r="A73" s="124">
        <v>26</v>
      </c>
      <c r="B73" s="12">
        <v>10832030007</v>
      </c>
      <c r="C73" s="13"/>
      <c r="D73" s="14" t="s">
        <v>13</v>
      </c>
      <c r="E73" s="164" t="s">
        <v>74</v>
      </c>
      <c r="F73" s="11" t="s">
        <v>85</v>
      </c>
      <c r="G73" s="15">
        <v>90</v>
      </c>
      <c r="H73" s="16" t="s">
        <v>83</v>
      </c>
      <c r="I73" s="17">
        <v>5.1499999999999997E-2</v>
      </c>
      <c r="J73" s="18">
        <v>1.1399999999999999</v>
      </c>
      <c r="K73" s="19"/>
      <c r="L73" s="57">
        <v>150</v>
      </c>
      <c r="M73" s="21">
        <f t="shared" si="44"/>
        <v>170.99999999999997</v>
      </c>
      <c r="N73" s="22">
        <v>8.0500000000000007</v>
      </c>
      <c r="O73" s="19"/>
      <c r="P73" s="23">
        <v>5400</v>
      </c>
      <c r="Q73" s="58">
        <f t="shared" si="45"/>
        <v>6155.9999999999991</v>
      </c>
      <c r="R73" s="22">
        <f t="shared" si="46"/>
        <v>309.8</v>
      </c>
      <c r="S73" s="25">
        <v>2.11</v>
      </c>
      <c r="T73" s="26"/>
      <c r="U73" s="27">
        <v>30.5</v>
      </c>
      <c r="V73" s="27">
        <v>17</v>
      </c>
      <c r="W73" s="27">
        <v>34</v>
      </c>
      <c r="X73" s="28">
        <f t="shared" si="47"/>
        <v>17.600000000000001</v>
      </c>
      <c r="Y73" s="26"/>
      <c r="Z73" s="29"/>
      <c r="AA73" s="26"/>
      <c r="AB73" s="63">
        <f t="shared" si="48"/>
        <v>36</v>
      </c>
      <c r="AC73" s="31">
        <v>15</v>
      </c>
      <c r="AD73" s="32">
        <v>20</v>
      </c>
      <c r="AE73" s="26"/>
      <c r="AF73" s="64">
        <v>5901508811561</v>
      </c>
      <c r="AG73" s="26"/>
    </row>
    <row r="74" spans="1:33" x14ac:dyDescent="0.2">
      <c r="A74" s="124">
        <v>26</v>
      </c>
      <c r="B74" s="35">
        <v>10832030008</v>
      </c>
      <c r="C74" s="36"/>
      <c r="D74" s="37" t="s">
        <v>13</v>
      </c>
      <c r="E74" s="165" t="s">
        <v>75</v>
      </c>
      <c r="F74" s="38" t="s">
        <v>85</v>
      </c>
      <c r="G74" s="39">
        <v>90</v>
      </c>
      <c r="H74" s="40" t="s">
        <v>83</v>
      </c>
      <c r="I74" s="41">
        <v>5.1499999999999997E-2</v>
      </c>
      <c r="J74" s="42">
        <v>1.1399999999999999</v>
      </c>
      <c r="K74" s="19"/>
      <c r="L74" s="43">
        <v>150</v>
      </c>
      <c r="M74" s="44">
        <f t="shared" si="44"/>
        <v>170.99999999999997</v>
      </c>
      <c r="N74" s="45">
        <v>8.0500000000000007</v>
      </c>
      <c r="O74" s="19"/>
      <c r="P74" s="52">
        <v>5400</v>
      </c>
      <c r="Q74" s="47">
        <f t="shared" si="45"/>
        <v>6155.9999999999991</v>
      </c>
      <c r="R74" s="45">
        <f t="shared" si="46"/>
        <v>309.8</v>
      </c>
      <c r="S74" s="48">
        <v>2.11</v>
      </c>
      <c r="T74" s="26"/>
      <c r="U74" s="49">
        <v>30.5</v>
      </c>
      <c r="V74" s="49">
        <v>17</v>
      </c>
      <c r="W74" s="49">
        <v>34</v>
      </c>
      <c r="X74" s="50">
        <f t="shared" si="47"/>
        <v>17.600000000000001</v>
      </c>
      <c r="Y74" s="26"/>
      <c r="Z74" s="51"/>
      <c r="AA74" s="26"/>
      <c r="AB74" s="118">
        <f t="shared" si="48"/>
        <v>36</v>
      </c>
      <c r="AC74" s="54">
        <v>15</v>
      </c>
      <c r="AD74" s="55">
        <v>20</v>
      </c>
      <c r="AE74" s="26"/>
      <c r="AF74" s="119">
        <v>5901508811578</v>
      </c>
      <c r="AG74" s="26"/>
    </row>
    <row r="75" spans="1:33" x14ac:dyDescent="0.2">
      <c r="A75" s="124">
        <v>26</v>
      </c>
      <c r="B75" s="12">
        <v>10832030009</v>
      </c>
      <c r="C75" s="13"/>
      <c r="D75" s="14" t="s">
        <v>13</v>
      </c>
      <c r="E75" s="166" t="s">
        <v>76</v>
      </c>
      <c r="F75" s="11" t="s">
        <v>85</v>
      </c>
      <c r="G75" s="15">
        <v>90</v>
      </c>
      <c r="H75" s="16" t="s">
        <v>83</v>
      </c>
      <c r="I75" s="17">
        <v>5.1499999999999997E-2</v>
      </c>
      <c r="J75" s="18">
        <v>1.1399999999999999</v>
      </c>
      <c r="K75" s="19"/>
      <c r="L75" s="57">
        <v>150</v>
      </c>
      <c r="M75" s="21">
        <f t="shared" si="44"/>
        <v>170.99999999999997</v>
      </c>
      <c r="N75" s="22">
        <v>8.0500000000000007</v>
      </c>
      <c r="O75" s="19"/>
      <c r="P75" s="23">
        <v>5400</v>
      </c>
      <c r="Q75" s="58">
        <f t="shared" si="45"/>
        <v>6155.9999999999991</v>
      </c>
      <c r="R75" s="22">
        <f t="shared" si="46"/>
        <v>309.8</v>
      </c>
      <c r="S75" s="25">
        <v>2.11</v>
      </c>
      <c r="T75" s="26"/>
      <c r="U75" s="27">
        <v>30.5</v>
      </c>
      <c r="V75" s="27">
        <v>17</v>
      </c>
      <c r="W75" s="27">
        <v>34</v>
      </c>
      <c r="X75" s="28">
        <f t="shared" si="47"/>
        <v>17.600000000000001</v>
      </c>
      <c r="Y75" s="26"/>
      <c r="Z75" s="29"/>
      <c r="AA75" s="26"/>
      <c r="AB75" s="63">
        <f t="shared" si="48"/>
        <v>36</v>
      </c>
      <c r="AC75" s="31">
        <v>15</v>
      </c>
      <c r="AD75" s="32">
        <v>20</v>
      </c>
      <c r="AE75" s="26"/>
      <c r="AF75" s="64">
        <v>5901508811585</v>
      </c>
      <c r="AG75" s="26"/>
    </row>
    <row r="76" spans="1:33" ht="5.85" customHeight="1" x14ac:dyDescent="0.2">
      <c r="A76" s="121"/>
      <c r="B76" s="65"/>
      <c r="E76" s="159"/>
      <c r="I76" s="67"/>
    </row>
    <row r="77" spans="1:33" x14ac:dyDescent="0.2">
      <c r="A77" s="124">
        <v>27</v>
      </c>
      <c r="B77" s="35">
        <v>11032030003</v>
      </c>
      <c r="C77" s="36"/>
      <c r="D77" s="37" t="s">
        <v>14</v>
      </c>
      <c r="E77" s="160" t="s">
        <v>70</v>
      </c>
      <c r="F77" s="38" t="s">
        <v>85</v>
      </c>
      <c r="G77" s="39">
        <v>90</v>
      </c>
      <c r="H77" s="40" t="s">
        <v>83</v>
      </c>
      <c r="I77" s="41">
        <v>5.9799999999999999E-2</v>
      </c>
      <c r="J77" s="42">
        <v>1.28</v>
      </c>
      <c r="K77" s="19"/>
      <c r="L77" s="43">
        <v>100</v>
      </c>
      <c r="M77" s="44">
        <f t="shared" ref="M77:M83" si="49">J77*L77</f>
        <v>128</v>
      </c>
      <c r="N77" s="45">
        <v>6.43</v>
      </c>
      <c r="O77" s="19"/>
      <c r="P77" s="52">
        <v>4200</v>
      </c>
      <c r="Q77" s="47">
        <f t="shared" ref="Q77:Q83" si="50">J77*P77</f>
        <v>5376</v>
      </c>
      <c r="R77" s="45">
        <f t="shared" ref="R77:R83" si="51">N77*AB77+AD77</f>
        <v>290.06</v>
      </c>
      <c r="S77" s="48">
        <v>2.1</v>
      </c>
      <c r="T77" s="26"/>
      <c r="U77" s="49">
        <v>30.5</v>
      </c>
      <c r="V77" s="49">
        <v>17</v>
      </c>
      <c r="W77" s="49">
        <v>42.5</v>
      </c>
      <c r="X77" s="50">
        <f t="shared" ref="X77:X83" si="52">_xlfn.FLOOR.MATH((U77*V77*W77)/1000,0.05,0)</f>
        <v>22</v>
      </c>
      <c r="Y77" s="26"/>
      <c r="Z77" s="51"/>
      <c r="AA77" s="26"/>
      <c r="AB77" s="118">
        <f t="shared" ref="AB77:AB83" si="53">P77/L77</f>
        <v>42</v>
      </c>
      <c r="AC77" s="54">
        <v>15</v>
      </c>
      <c r="AD77" s="55">
        <v>20</v>
      </c>
      <c r="AE77" s="26"/>
      <c r="AF77" s="60">
        <v>5901508811592</v>
      </c>
      <c r="AG77" s="26"/>
    </row>
    <row r="78" spans="1:33" x14ac:dyDescent="0.2">
      <c r="A78" s="124">
        <v>27</v>
      </c>
      <c r="B78" s="12">
        <v>11032030004</v>
      </c>
      <c r="C78" s="13"/>
      <c r="D78" s="14" t="s">
        <v>14</v>
      </c>
      <c r="E78" s="161" t="s">
        <v>71</v>
      </c>
      <c r="F78" s="11" t="s">
        <v>85</v>
      </c>
      <c r="G78" s="15">
        <v>90</v>
      </c>
      <c r="H78" s="16" t="s">
        <v>83</v>
      </c>
      <c r="I78" s="17">
        <v>5.9799999999999999E-2</v>
      </c>
      <c r="J78" s="18">
        <v>1.28</v>
      </c>
      <c r="K78" s="19"/>
      <c r="L78" s="57">
        <v>150</v>
      </c>
      <c r="M78" s="21">
        <f t="shared" si="49"/>
        <v>192</v>
      </c>
      <c r="N78" s="22">
        <v>6.43</v>
      </c>
      <c r="O78" s="19"/>
      <c r="P78" s="23">
        <v>5400</v>
      </c>
      <c r="Q78" s="58">
        <f t="shared" si="50"/>
        <v>6912</v>
      </c>
      <c r="R78" s="22">
        <f t="shared" si="51"/>
        <v>251.48</v>
      </c>
      <c r="S78" s="25">
        <v>2.11</v>
      </c>
      <c r="T78" s="26"/>
      <c r="U78" s="27">
        <v>30.5</v>
      </c>
      <c r="V78" s="27">
        <v>17</v>
      </c>
      <c r="W78" s="27">
        <v>42.5</v>
      </c>
      <c r="X78" s="28">
        <f t="shared" si="52"/>
        <v>22</v>
      </c>
      <c r="Y78" s="26"/>
      <c r="Z78" s="29"/>
      <c r="AA78" s="26"/>
      <c r="AB78" s="63">
        <f t="shared" si="53"/>
        <v>36</v>
      </c>
      <c r="AC78" s="31">
        <v>15</v>
      </c>
      <c r="AD78" s="32">
        <v>20</v>
      </c>
      <c r="AE78" s="26"/>
      <c r="AF78" s="64">
        <v>5901508811608</v>
      </c>
      <c r="AG78" s="26"/>
    </row>
    <row r="79" spans="1:33" x14ac:dyDescent="0.2">
      <c r="A79" s="124">
        <v>27</v>
      </c>
      <c r="B79" s="35">
        <v>11032030005</v>
      </c>
      <c r="C79" s="36"/>
      <c r="D79" s="37" t="s">
        <v>14</v>
      </c>
      <c r="E79" s="162" t="s">
        <v>72</v>
      </c>
      <c r="F79" s="38" t="s">
        <v>85</v>
      </c>
      <c r="G79" s="39">
        <v>90</v>
      </c>
      <c r="H79" s="40" t="s">
        <v>83</v>
      </c>
      <c r="I79" s="41">
        <v>5.9799999999999999E-2</v>
      </c>
      <c r="J79" s="42">
        <v>1.28</v>
      </c>
      <c r="K79" s="19"/>
      <c r="L79" s="43">
        <v>150</v>
      </c>
      <c r="M79" s="44">
        <f t="shared" si="49"/>
        <v>192</v>
      </c>
      <c r="N79" s="45">
        <v>6.43</v>
      </c>
      <c r="O79" s="19"/>
      <c r="P79" s="23">
        <v>5400</v>
      </c>
      <c r="Q79" s="47">
        <f t="shared" si="50"/>
        <v>6912</v>
      </c>
      <c r="R79" s="45">
        <f t="shared" si="51"/>
        <v>251.48</v>
      </c>
      <c r="S79" s="48">
        <v>2.1</v>
      </c>
      <c r="T79" s="26"/>
      <c r="U79" s="49">
        <v>30.5</v>
      </c>
      <c r="V79" s="49">
        <v>17</v>
      </c>
      <c r="W79" s="49">
        <v>42.5</v>
      </c>
      <c r="X79" s="50">
        <f t="shared" si="52"/>
        <v>22</v>
      </c>
      <c r="Y79" s="26"/>
      <c r="Z79" s="51"/>
      <c r="AA79" s="26"/>
      <c r="AB79" s="118">
        <f t="shared" si="53"/>
        <v>36</v>
      </c>
      <c r="AC79" s="54">
        <v>15</v>
      </c>
      <c r="AD79" s="55">
        <v>20</v>
      </c>
      <c r="AE79" s="26"/>
      <c r="AF79" s="119">
        <v>5901508811615</v>
      </c>
      <c r="AG79" s="26"/>
    </row>
    <row r="80" spans="1:33" x14ac:dyDescent="0.2">
      <c r="A80" s="124">
        <v>27</v>
      </c>
      <c r="B80" s="12">
        <v>11032030006</v>
      </c>
      <c r="C80" s="13"/>
      <c r="D80" s="14" t="s">
        <v>14</v>
      </c>
      <c r="E80" s="163" t="s">
        <v>73</v>
      </c>
      <c r="F80" s="11" t="s">
        <v>85</v>
      </c>
      <c r="G80" s="15">
        <v>90</v>
      </c>
      <c r="H80" s="16" t="s">
        <v>83</v>
      </c>
      <c r="I80" s="17">
        <v>5.9799999999999999E-2</v>
      </c>
      <c r="J80" s="18">
        <v>1.28</v>
      </c>
      <c r="K80" s="19"/>
      <c r="L80" s="57">
        <v>100</v>
      </c>
      <c r="M80" s="21">
        <f t="shared" si="49"/>
        <v>128</v>
      </c>
      <c r="N80" s="22">
        <v>6.43</v>
      </c>
      <c r="O80" s="19"/>
      <c r="P80" s="23">
        <v>3000</v>
      </c>
      <c r="Q80" s="58">
        <f t="shared" si="50"/>
        <v>3840</v>
      </c>
      <c r="R80" s="22">
        <f t="shared" si="51"/>
        <v>212.89999999999998</v>
      </c>
      <c r="S80" s="25">
        <v>1.99</v>
      </c>
      <c r="T80" s="26"/>
      <c r="U80" s="27">
        <v>30.5</v>
      </c>
      <c r="V80" s="27">
        <v>17</v>
      </c>
      <c r="W80" s="27">
        <v>42.5</v>
      </c>
      <c r="X80" s="28">
        <f t="shared" si="52"/>
        <v>22</v>
      </c>
      <c r="Y80" s="26"/>
      <c r="Z80" s="29"/>
      <c r="AA80" s="26"/>
      <c r="AB80" s="63">
        <f t="shared" si="53"/>
        <v>30</v>
      </c>
      <c r="AC80" s="31">
        <v>15</v>
      </c>
      <c r="AD80" s="32">
        <v>20</v>
      </c>
      <c r="AE80" s="26"/>
      <c r="AF80" s="64">
        <v>5901508812582</v>
      </c>
      <c r="AG80" s="26"/>
    </row>
    <row r="81" spans="1:33" x14ac:dyDescent="0.2">
      <c r="A81" s="124">
        <v>27</v>
      </c>
      <c r="B81" s="35">
        <v>11032030007</v>
      </c>
      <c r="C81" s="36"/>
      <c r="D81" s="37" t="s">
        <v>14</v>
      </c>
      <c r="E81" s="164" t="s">
        <v>74</v>
      </c>
      <c r="F81" s="38" t="s">
        <v>85</v>
      </c>
      <c r="G81" s="39">
        <v>90</v>
      </c>
      <c r="H81" s="40" t="s">
        <v>83</v>
      </c>
      <c r="I81" s="41">
        <v>5.9799999999999999E-2</v>
      </c>
      <c r="J81" s="42">
        <v>1.28</v>
      </c>
      <c r="K81" s="19"/>
      <c r="L81" s="43">
        <v>150</v>
      </c>
      <c r="M81" s="44">
        <f t="shared" si="49"/>
        <v>192</v>
      </c>
      <c r="N81" s="45">
        <v>6.43</v>
      </c>
      <c r="O81" s="19"/>
      <c r="P81" s="52">
        <v>5400</v>
      </c>
      <c r="Q81" s="47">
        <f t="shared" si="50"/>
        <v>6912</v>
      </c>
      <c r="R81" s="45">
        <f t="shared" si="51"/>
        <v>251.48</v>
      </c>
      <c r="S81" s="48">
        <v>2.11</v>
      </c>
      <c r="T81" s="26"/>
      <c r="U81" s="49">
        <v>30.5</v>
      </c>
      <c r="V81" s="49">
        <v>17</v>
      </c>
      <c r="W81" s="49">
        <v>42.5</v>
      </c>
      <c r="X81" s="50">
        <f t="shared" si="52"/>
        <v>22</v>
      </c>
      <c r="Y81" s="26"/>
      <c r="Z81" s="51"/>
      <c r="AA81" s="26"/>
      <c r="AB81" s="118">
        <f t="shared" si="53"/>
        <v>36</v>
      </c>
      <c r="AC81" s="54">
        <v>15</v>
      </c>
      <c r="AD81" s="55">
        <v>20</v>
      </c>
      <c r="AE81" s="26"/>
      <c r="AF81" s="119">
        <v>5901508811622</v>
      </c>
      <c r="AG81" s="26"/>
    </row>
    <row r="82" spans="1:33" x14ac:dyDescent="0.2">
      <c r="A82" s="124">
        <v>27</v>
      </c>
      <c r="B82" s="12">
        <v>11032030008</v>
      </c>
      <c r="C82" s="13"/>
      <c r="D82" s="14" t="s">
        <v>14</v>
      </c>
      <c r="E82" s="165" t="s">
        <v>75</v>
      </c>
      <c r="F82" s="11" t="s">
        <v>85</v>
      </c>
      <c r="G82" s="15">
        <v>90</v>
      </c>
      <c r="H82" s="16" t="s">
        <v>83</v>
      </c>
      <c r="I82" s="17">
        <v>5.9799999999999999E-2</v>
      </c>
      <c r="J82" s="18">
        <v>1.28</v>
      </c>
      <c r="K82" s="19"/>
      <c r="L82" s="43">
        <v>150</v>
      </c>
      <c r="M82" s="21">
        <f t="shared" si="49"/>
        <v>192</v>
      </c>
      <c r="N82" s="22">
        <v>9.42</v>
      </c>
      <c r="O82" s="19"/>
      <c r="P82" s="52">
        <v>5400</v>
      </c>
      <c r="Q82" s="58">
        <f t="shared" si="50"/>
        <v>6912</v>
      </c>
      <c r="R82" s="22">
        <f t="shared" si="51"/>
        <v>431352.38</v>
      </c>
      <c r="S82" s="48">
        <v>2.11</v>
      </c>
      <c r="T82" s="26"/>
      <c r="U82" s="27">
        <v>30.5</v>
      </c>
      <c r="V82" s="27">
        <v>17</v>
      </c>
      <c r="W82" s="27">
        <v>42.5</v>
      </c>
      <c r="X82" s="28">
        <f t="shared" si="52"/>
        <v>22</v>
      </c>
      <c r="Y82" s="26"/>
      <c r="Z82" s="29"/>
      <c r="AA82" s="26"/>
      <c r="AB82" s="63">
        <v>45789</v>
      </c>
      <c r="AC82" s="31">
        <v>15</v>
      </c>
      <c r="AD82" s="32">
        <v>20</v>
      </c>
      <c r="AE82" s="26"/>
      <c r="AF82" s="64">
        <v>5901508811639</v>
      </c>
      <c r="AG82" s="26"/>
    </row>
    <row r="83" spans="1:33" x14ac:dyDescent="0.2">
      <c r="A83" s="124">
        <v>27</v>
      </c>
      <c r="B83" s="35">
        <v>11032030009</v>
      </c>
      <c r="C83" s="36"/>
      <c r="D83" s="37" t="s">
        <v>14</v>
      </c>
      <c r="E83" s="166" t="s">
        <v>76</v>
      </c>
      <c r="F83" s="38" t="s">
        <v>85</v>
      </c>
      <c r="G83" s="39">
        <v>90</v>
      </c>
      <c r="H83" s="40" t="s">
        <v>83</v>
      </c>
      <c r="I83" s="41">
        <v>5.9799999999999999E-2</v>
      </c>
      <c r="J83" s="42">
        <v>1.28</v>
      </c>
      <c r="K83" s="19"/>
      <c r="L83" s="43">
        <v>150</v>
      </c>
      <c r="M83" s="44">
        <f t="shared" si="49"/>
        <v>192</v>
      </c>
      <c r="N83" s="45">
        <v>6.43</v>
      </c>
      <c r="O83" s="19"/>
      <c r="P83" s="52">
        <v>5400</v>
      </c>
      <c r="Q83" s="47">
        <f t="shared" si="50"/>
        <v>6912</v>
      </c>
      <c r="R83" s="45">
        <f t="shared" si="51"/>
        <v>251.48</v>
      </c>
      <c r="S83" s="48">
        <v>2.11</v>
      </c>
      <c r="T83" s="26"/>
      <c r="U83" s="49">
        <v>30.5</v>
      </c>
      <c r="V83" s="49">
        <v>17</v>
      </c>
      <c r="W83" s="49">
        <v>42.5</v>
      </c>
      <c r="X83" s="50">
        <f t="shared" si="52"/>
        <v>22</v>
      </c>
      <c r="Y83" s="26"/>
      <c r="Z83" s="51"/>
      <c r="AA83" s="26"/>
      <c r="AB83" s="60">
        <f t="shared" si="53"/>
        <v>36</v>
      </c>
      <c r="AC83" s="54">
        <v>15</v>
      </c>
      <c r="AD83" s="55">
        <v>20</v>
      </c>
      <c r="AE83" s="26"/>
      <c r="AF83" s="60">
        <v>5901508811646</v>
      </c>
      <c r="AG83" s="26"/>
    </row>
  </sheetData>
  <mergeCells count="4">
    <mergeCell ref="L2:N2"/>
    <mergeCell ref="P2:S2"/>
    <mergeCell ref="U2:X2"/>
    <mergeCell ref="AB2:AD2"/>
  </mergeCells>
  <pageMargins left="0.23622047244094491" right="0.23622047244094491" top="0.74803149606299213" bottom="1.5748031496062993" header="0.31496062992125984" footer="0.31496062992125984"/>
  <pageSetup paperSize="9" orientation="landscape" r:id="rId1"/>
  <headerFooter>
    <oddHeader>&amp;L&amp;"Lato,Pogrubiony"&amp;7Ecobag Network Sp. z o.o.&amp;"Lato,Standardowy"
Przyprostynia, ul. Prandoty 150,
64-360 Zbąszyń&amp;C&amp;"Lato,Standardowy"www.&amp;"Lato,Pogrubiony"ecobagnetwork&amp;"Lato,Standardowy".eu
&amp;8Hersteller und Druckerei der Papiertaschen&amp;R&amp;G</oddHeader>
    <oddFooter>&amp;C&amp;"Lato,Standardowy"&amp;8&amp;G</oddFooter>
  </headerFooter>
  <ignoredErrors>
    <ignoredError sqref="A28 K28 O28 T28 Y28:AA28 AE28:XFD28"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ECO-Papiertaschen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2026-01-14T11:04:48Z</dcterms:modified>
</cp:coreProperties>
</file>