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D8D8D7BB-1C87-495F-8CAC-0F080CFBA388}" xr6:coauthVersionLast="47" xr6:coauthVersionMax="47" xr10:uidLastSave="{00000000-0000-0000-0000-000000000000}"/>
  <bookViews>
    <workbookView xWindow="4440" yWindow="3132" windowWidth="18432" windowHeight="9792" xr2:uid="{00000000-000D-0000-FFFF-FFFF00000000}"/>
  </bookViews>
  <sheets>
    <sheet name="torby papierowe" sheetId="1" r:id="rId1"/>
  </sheets>
  <calcPr calcId="181029"/>
</workbook>
</file>

<file path=xl/calcChain.xml><?xml version="1.0" encoding="utf-8"?>
<calcChain xmlns="http://schemas.openxmlformats.org/spreadsheetml/2006/main">
  <c r="AB35" i="1" l="1"/>
  <c r="R35" i="1" s="1"/>
  <c r="X25" i="1"/>
  <c r="X35" i="1"/>
  <c r="Q35" i="1"/>
  <c r="M35" i="1"/>
  <c r="AB25" i="1"/>
  <c r="R25" i="1" s="1"/>
  <c r="Q25" i="1"/>
  <c r="M25" i="1"/>
  <c r="Q23" i="1" l="1"/>
  <c r="AB23" i="1"/>
  <c r="R23" i="1" s="1"/>
  <c r="X23" i="1"/>
  <c r="M29" i="1"/>
  <c r="M23" i="1"/>
  <c r="Q6" i="1"/>
  <c r="Q5" i="1"/>
  <c r="Q4" i="1"/>
  <c r="M5" i="1"/>
  <c r="M4" i="1"/>
  <c r="X5" i="1"/>
  <c r="AB34" i="1" l="1"/>
  <c r="R34" i="1" s="1"/>
  <c r="AB33" i="1"/>
  <c r="AB36" i="1"/>
  <c r="R36" i="1" s="1"/>
  <c r="AB27" i="1"/>
  <c r="X27" i="1"/>
  <c r="AB16" i="1"/>
  <c r="AB18" i="1"/>
  <c r="R18" i="1" s="1"/>
  <c r="X18" i="1"/>
  <c r="X36" i="1"/>
  <c r="Q36" i="1"/>
  <c r="M36" i="1"/>
  <c r="AB26" i="1"/>
  <c r="R26" i="1" s="1"/>
  <c r="X26" i="1"/>
  <c r="Q26" i="1"/>
  <c r="M26" i="1"/>
  <c r="AB4" i="1" l="1"/>
  <c r="AB5" i="1"/>
  <c r="Q29" i="1" l="1"/>
  <c r="Q30" i="1"/>
  <c r="Q32" i="1"/>
  <c r="Q33" i="1"/>
  <c r="Q34" i="1"/>
  <c r="Q27" i="1" l="1"/>
  <c r="M27" i="1"/>
  <c r="X4" i="1" l="1"/>
  <c r="R4" i="1"/>
  <c r="M6" i="1"/>
  <c r="X6" i="1"/>
  <c r="AB6" i="1"/>
  <c r="M7" i="1"/>
  <c r="Q7" i="1"/>
  <c r="X7" i="1"/>
  <c r="AB7" i="1"/>
  <c r="M10" i="1"/>
  <c r="Q10" i="1"/>
  <c r="X10" i="1"/>
  <c r="AB10" i="1"/>
  <c r="R10" i="1" s="1"/>
  <c r="M11" i="1"/>
  <c r="Q11" i="1"/>
  <c r="X11" i="1"/>
  <c r="AB11" i="1"/>
  <c r="M8" i="1"/>
  <c r="Q8" i="1"/>
  <c r="X8" i="1"/>
  <c r="AB8" i="1"/>
  <c r="R8" i="1" s="1"/>
  <c r="M9" i="1"/>
  <c r="Q9" i="1"/>
  <c r="X9" i="1"/>
  <c r="AB9" i="1"/>
  <c r="R9" i="1" s="1"/>
  <c r="M13" i="1"/>
  <c r="Q13" i="1"/>
  <c r="X13" i="1"/>
  <c r="AB13" i="1"/>
  <c r="R13" i="1" s="1"/>
  <c r="M14" i="1"/>
  <c r="Q14" i="1"/>
  <c r="X14" i="1"/>
  <c r="AB14" i="1"/>
  <c r="M15" i="1"/>
  <c r="Q15" i="1"/>
  <c r="X15" i="1"/>
  <c r="AB15" i="1"/>
  <c r="R15" i="1" s="1"/>
  <c r="M16" i="1"/>
  <c r="Q16" i="1"/>
  <c r="X16" i="1"/>
  <c r="R16" i="1"/>
  <c r="M20" i="1"/>
  <c r="Q20" i="1"/>
  <c r="X20" i="1"/>
  <c r="AB20" i="1"/>
  <c r="M21" i="1"/>
  <c r="Q21" i="1"/>
  <c r="X21" i="1"/>
  <c r="AB21" i="1"/>
  <c r="R21" i="1" s="1"/>
  <c r="M17" i="1"/>
  <c r="Q17" i="1"/>
  <c r="X17" i="1"/>
  <c r="AB17" i="1"/>
  <c r="R17" i="1" s="1"/>
  <c r="M19" i="1"/>
  <c r="Q19" i="1"/>
  <c r="X19" i="1"/>
  <c r="AB19" i="1"/>
  <c r="R19" i="1" s="1"/>
  <c r="M18" i="1"/>
  <c r="Q18" i="1"/>
  <c r="M24" i="1"/>
  <c r="Q24" i="1"/>
  <c r="X24" i="1"/>
  <c r="AB24" i="1"/>
  <c r="R24" i="1" s="1"/>
  <c r="X29" i="1"/>
  <c r="AB29" i="1"/>
  <c r="R29" i="1" s="1"/>
  <c r="M30" i="1"/>
  <c r="X30" i="1"/>
  <c r="AB30" i="1"/>
  <c r="R30" i="1" s="1"/>
  <c r="M32" i="1"/>
  <c r="X32" i="1"/>
  <c r="AB32" i="1"/>
  <c r="R32" i="1" s="1"/>
  <c r="M33" i="1"/>
  <c r="X33" i="1"/>
  <c r="R33" i="1"/>
  <c r="M34" i="1"/>
  <c r="X34" i="1"/>
  <c r="M38" i="1"/>
  <c r="Q38" i="1"/>
  <c r="X38" i="1"/>
  <c r="AB38" i="1"/>
  <c r="M39" i="1"/>
  <c r="Q39" i="1"/>
  <c r="X39" i="1"/>
  <c r="AB39" i="1"/>
  <c r="R39" i="1" s="1"/>
  <c r="M40" i="1"/>
  <c r="Q40" i="1"/>
  <c r="X40" i="1"/>
  <c r="AB40" i="1"/>
  <c r="M42" i="1"/>
  <c r="Q42" i="1"/>
  <c r="X42" i="1"/>
  <c r="AB42" i="1"/>
  <c r="R42" i="1" s="1"/>
  <c r="M43" i="1"/>
  <c r="Q43" i="1"/>
  <c r="X43" i="1"/>
  <c r="AB43" i="1"/>
  <c r="R43" i="1" s="1"/>
  <c r="M44" i="1"/>
  <c r="Q44" i="1"/>
  <c r="X44" i="1"/>
  <c r="AB44" i="1"/>
  <c r="R44" i="1" s="1"/>
  <c r="M45" i="1"/>
  <c r="Q45" i="1"/>
  <c r="X45" i="1"/>
  <c r="AB45" i="1"/>
  <c r="M46" i="1"/>
  <c r="Q46" i="1"/>
  <c r="X46" i="1"/>
  <c r="AB46" i="1"/>
  <c r="R46" i="1" s="1"/>
  <c r="M47" i="1"/>
  <c r="Q47" i="1"/>
  <c r="X47" i="1"/>
  <c r="AB47" i="1"/>
  <c r="M49" i="1"/>
  <c r="Q49" i="1"/>
  <c r="X49" i="1"/>
  <c r="AB49" i="1"/>
  <c r="M50" i="1"/>
  <c r="Q50" i="1"/>
  <c r="X50" i="1"/>
  <c r="AB50" i="1"/>
  <c r="R50" i="1" s="1"/>
  <c r="M51" i="1"/>
  <c r="Q51" i="1"/>
  <c r="X51" i="1"/>
  <c r="AB51" i="1"/>
  <c r="R51" i="1" s="1"/>
  <c r="M52" i="1"/>
  <c r="Q52" i="1"/>
  <c r="X52" i="1"/>
  <c r="AB52" i="1"/>
  <c r="M53" i="1"/>
  <c r="Q53" i="1"/>
  <c r="X53" i="1"/>
  <c r="AB53" i="1"/>
  <c r="R53" i="1" s="1"/>
  <c r="M54" i="1"/>
  <c r="Q54" i="1"/>
  <c r="X54" i="1"/>
  <c r="AB54" i="1"/>
  <c r="M55" i="1"/>
  <c r="Q55" i="1"/>
  <c r="X55" i="1"/>
  <c r="AB55" i="1"/>
  <c r="R55" i="1" s="1"/>
  <c r="M57" i="1"/>
  <c r="Q57" i="1"/>
  <c r="X57" i="1"/>
  <c r="AB57" i="1"/>
  <c r="M58" i="1"/>
  <c r="Q58" i="1"/>
  <c r="X58" i="1"/>
  <c r="AB58" i="1"/>
  <c r="R58" i="1" s="1"/>
  <c r="M59" i="1"/>
  <c r="Q59" i="1"/>
  <c r="X59" i="1"/>
  <c r="AB59" i="1"/>
  <c r="R59" i="1" s="1"/>
  <c r="M60" i="1"/>
  <c r="Q60" i="1"/>
  <c r="X60" i="1"/>
  <c r="AB60" i="1"/>
  <c r="R60" i="1" s="1"/>
  <c r="M61" i="1"/>
  <c r="Q61" i="1"/>
  <c r="X61" i="1"/>
  <c r="AB61" i="1"/>
  <c r="R61" i="1" s="1"/>
  <c r="M62" i="1"/>
  <c r="Q62" i="1"/>
  <c r="X62" i="1"/>
  <c r="AB62" i="1"/>
  <c r="R62" i="1" s="1"/>
  <c r="M63" i="1"/>
  <c r="Q63" i="1"/>
  <c r="X63" i="1"/>
  <c r="AB63" i="1"/>
  <c r="M65" i="1"/>
  <c r="Q65" i="1"/>
  <c r="X65" i="1"/>
  <c r="AB65" i="1"/>
  <c r="R65" i="1" s="1"/>
  <c r="M66" i="1"/>
  <c r="Q66" i="1"/>
  <c r="X66" i="1"/>
  <c r="AB66" i="1"/>
  <c r="M67" i="1"/>
  <c r="Q67" i="1"/>
  <c r="X67" i="1"/>
  <c r="AB67" i="1"/>
  <c r="M68" i="1"/>
  <c r="Q68" i="1"/>
  <c r="X68" i="1"/>
  <c r="AB68" i="1"/>
  <c r="R68" i="1" s="1"/>
  <c r="M69" i="1"/>
  <c r="Q69" i="1"/>
  <c r="X69" i="1"/>
  <c r="AB69" i="1"/>
  <c r="R69" i="1" s="1"/>
  <c r="M70" i="1"/>
  <c r="Q70" i="1"/>
  <c r="X70" i="1"/>
  <c r="AB70" i="1"/>
  <c r="R70" i="1" s="1"/>
  <c r="M71" i="1"/>
  <c r="Q71" i="1"/>
  <c r="X71" i="1"/>
  <c r="AB71" i="1"/>
  <c r="R71" i="1" s="1"/>
  <c r="M73" i="1"/>
  <c r="Q73" i="1"/>
  <c r="X73" i="1"/>
  <c r="AB73" i="1"/>
  <c r="M74" i="1"/>
  <c r="Q74" i="1"/>
  <c r="X74" i="1"/>
  <c r="AB74" i="1"/>
  <c r="M75" i="1"/>
  <c r="Q75" i="1"/>
  <c r="X75" i="1"/>
  <c r="AB75" i="1"/>
  <c r="M76" i="1"/>
  <c r="Q76" i="1"/>
  <c r="X76" i="1"/>
  <c r="AB76" i="1"/>
  <c r="R76" i="1" s="1"/>
  <c r="M77" i="1"/>
  <c r="Q77" i="1"/>
  <c r="X77" i="1"/>
  <c r="AB77" i="1"/>
  <c r="R77" i="1" s="1"/>
  <c r="M78" i="1"/>
  <c r="Q78" i="1"/>
  <c r="X78" i="1"/>
  <c r="AB78" i="1"/>
  <c r="R78" i="1" s="1"/>
  <c r="M79" i="1"/>
  <c r="Q79" i="1"/>
  <c r="X79" i="1"/>
  <c r="AB79" i="1"/>
  <c r="R49" i="1" l="1"/>
  <c r="R45" i="1"/>
  <c r="R73" i="1"/>
  <c r="R14" i="1"/>
  <c r="R67" i="1"/>
  <c r="R40" i="1"/>
  <c r="R74" i="1"/>
  <c r="R63" i="1"/>
  <c r="R79" i="1"/>
  <c r="R52" i="1"/>
  <c r="R11" i="1"/>
  <c r="R5" i="1"/>
  <c r="R54" i="1"/>
  <c r="R6" i="1"/>
  <c r="R75" i="1"/>
  <c r="R66" i="1"/>
  <c r="R57" i="1"/>
  <c r="R47" i="1"/>
  <c r="R38" i="1"/>
  <c r="R20" i="1"/>
  <c r="R7" i="1"/>
</calcChain>
</file>

<file path=xl/sharedStrings.xml><?xml version="1.0" encoding="utf-8"?>
<sst xmlns="http://schemas.openxmlformats.org/spreadsheetml/2006/main" count="366" uniqueCount="111">
  <si>
    <t>brązowy</t>
  </si>
  <si>
    <t>biały</t>
  </si>
  <si>
    <t>BEZ</t>
  </si>
  <si>
    <t>25634010000</t>
  </si>
  <si>
    <t>212534010000</t>
  </si>
  <si>
    <t xml:space="preserve"> </t>
  </si>
  <si>
    <t>211634020000</t>
  </si>
  <si>
    <t>218134010000</t>
  </si>
  <si>
    <t>212013010000</t>
  </si>
  <si>
    <t>11</t>
  </si>
  <si>
    <r>
      <t xml:space="preserve">kod_karton -K </t>
    </r>
    <r>
      <rPr>
        <i/>
        <sz val="6"/>
        <color rgb="FFFF0000"/>
        <rFont val="Arial"/>
        <family val="2"/>
        <charset val="238"/>
      </rPr>
      <t>(EAN-13 na kartony, wewnątrz torby z EAN-13 - UWAGA! na specialne zam.)</t>
    </r>
  </si>
  <si>
    <r>
      <t xml:space="preserve">kod_sztuka </t>
    </r>
    <r>
      <rPr>
        <i/>
        <sz val="6"/>
        <color rgb="FFFF0000"/>
        <rFont val="Arial"/>
        <family val="2"/>
        <charset val="238"/>
      </rPr>
      <t>(EAN-13 na sztuce - UWAGA! na specialne zam.)</t>
    </r>
  </si>
  <si>
    <r>
      <rPr>
        <b/>
        <i/>
        <sz val="6.5"/>
        <color theme="1"/>
        <rFont val="Arial"/>
        <family val="2"/>
        <charset val="238"/>
      </rPr>
      <t>kod_karton -BK</t>
    </r>
    <r>
      <rPr>
        <i/>
        <sz val="6.5"/>
        <color theme="1"/>
        <rFont val="Arial"/>
        <family val="2"/>
        <charset val="238"/>
      </rPr>
      <t xml:space="preserve"> </t>
    </r>
    <r>
      <rPr>
        <i/>
        <sz val="6.5"/>
        <color rgb="FF00B050"/>
        <rFont val="Arial"/>
        <family val="2"/>
        <charset val="238"/>
      </rPr>
      <t>(EAN-13 na kartony, wewnątrz torby bez EAN-13)</t>
    </r>
  </si>
  <si>
    <t>waga drenianej palety 120x80 cm (to nie jest paleta EURO) [kg]</t>
  </si>
  <si>
    <t>wysokość drewnianej palety [cm]</t>
  </si>
  <si>
    <t>ilość kartonów na 1 pełnej palecie [kartony]</t>
  </si>
  <si>
    <t>wymiary 1 kartonu [mm]</t>
  </si>
  <si>
    <t>pojemność torby                          [L]</t>
  </si>
  <si>
    <t>wysokość torby [cm]</t>
  </si>
  <si>
    <t>szerokosć dna [cm]</t>
  </si>
  <si>
    <t>szerokość torby [cm]</t>
  </si>
  <si>
    <t>wysokość pełnej palety [m]</t>
  </si>
  <si>
    <t>waga pełnej palety [kg]</t>
  </si>
  <si>
    <t>Ilość na palecie [szt.]</t>
  </si>
  <si>
    <t>waga 1 kartonu [kg]</t>
  </si>
  <si>
    <t>ilość w kartonie [szt.]</t>
  </si>
  <si>
    <t>waga 1 torby</t>
  </si>
  <si>
    <t xml:space="preserve">kolor uchwytów </t>
  </si>
  <si>
    <r>
      <t>gramatura papieru [g/m</t>
    </r>
    <r>
      <rPr>
        <vertAlign val="superscript"/>
        <sz val="7"/>
        <color theme="1"/>
        <rFont val="Arial"/>
        <family val="2"/>
        <charset val="238"/>
      </rPr>
      <t>2</t>
    </r>
    <r>
      <rPr>
        <sz val="7"/>
        <color theme="1"/>
        <rFont val="Arial"/>
        <family val="2"/>
        <charset val="238"/>
      </rPr>
      <t>]</t>
    </r>
  </si>
  <si>
    <t>wykonana z papieru</t>
  </si>
  <si>
    <t>produkt</t>
  </si>
  <si>
    <t>index - AKTUALNY</t>
  </si>
  <si>
    <t>str. w katalogu</t>
  </si>
  <si>
    <t>na specianlne zamówieni - za dopłatą</t>
  </si>
  <si>
    <t>standard</t>
  </si>
  <si>
    <t>torba - informacje szegółowe</t>
  </si>
  <si>
    <t>paleta</t>
  </si>
  <si>
    <t>karton</t>
  </si>
  <si>
    <t>350x180x440 mm</t>
  </si>
  <si>
    <t>wyprzedaż</t>
  </si>
  <si>
    <t>240x100x320 mm</t>
  </si>
  <si>
    <t>180x80x225 mm</t>
  </si>
  <si>
    <t>305x170x340 mm</t>
  </si>
  <si>
    <t>305x170x425 mm</t>
  </si>
  <si>
    <t>400x180x390 mm</t>
  </si>
  <si>
    <t>500x180x390 mm</t>
  </si>
  <si>
    <t>340x200x330 mm</t>
  </si>
  <si>
    <t>360x330x320 mm</t>
  </si>
  <si>
    <t>rozmiar [mm]</t>
  </si>
  <si>
    <t>inne</t>
  </si>
  <si>
    <t>210813018000</t>
  </si>
  <si>
    <t>biały gładki</t>
  </si>
  <si>
    <t>211334010000</t>
  </si>
  <si>
    <t>biała torba pap. z uchwytem skrętnym</t>
  </si>
  <si>
    <t>biała torba pap. z uchwytem PŁASKIM</t>
  </si>
  <si>
    <t>torba pap. APLA pastelowa BŁĘKITNA</t>
  </si>
  <si>
    <t>torba pap. APLA pastelowa RÓŻOWA</t>
  </si>
  <si>
    <t>torba pap. APLA pastelowa MIĘTOWA</t>
  </si>
  <si>
    <t>torba pap. APLA czarna</t>
  </si>
  <si>
    <t>torba pap. APLA czerwona</t>
  </si>
  <si>
    <t>torba pap. APLA granatowa</t>
  </si>
  <si>
    <t>torba pap. APLA pomarańczowa</t>
  </si>
  <si>
    <t>torba pap. APLA ciemnozielona</t>
  </si>
  <si>
    <t>torba pap. APLA jasnozielona</t>
  </si>
  <si>
    <t>torba pap. APLA żółta</t>
  </si>
  <si>
    <t>brąz recykling</t>
  </si>
  <si>
    <t>cena podstawowa*              [zł netto/szt.]</t>
  </si>
  <si>
    <t>cena podstawowa*           [zł netto/karton]</t>
  </si>
  <si>
    <t>cena podstawowa*                [zł netto/paleta]</t>
  </si>
  <si>
    <t>15</t>
  </si>
  <si>
    <t>260x140x320 mm</t>
  </si>
  <si>
    <t>290x170x330 mm</t>
  </si>
  <si>
    <t>320x170x420 mm</t>
  </si>
  <si>
    <t>320x220x370 mm</t>
  </si>
  <si>
    <t>19</t>
  </si>
  <si>
    <t>320x220x250 mm</t>
  </si>
  <si>
    <t>180x80x235 mm</t>
  </si>
  <si>
    <t>22</t>
  </si>
  <si>
    <t>25613010000</t>
  </si>
  <si>
    <t>320x160x420 mm</t>
  </si>
  <si>
    <t>211834010000</t>
  </si>
  <si>
    <r>
      <t xml:space="preserve">! </t>
    </r>
    <r>
      <rPr>
        <b/>
        <sz val="7"/>
        <color rgb="FFFF0000"/>
        <rFont val="Arial"/>
        <family val="2"/>
        <charset val="238"/>
      </rPr>
      <t>Wyprzedaż</t>
    </r>
    <r>
      <rPr>
        <b/>
        <sz val="7"/>
        <color theme="1"/>
        <rFont val="Arial"/>
        <family val="2"/>
        <charset val="238"/>
      </rPr>
      <t xml:space="preserve"> - podana cena jest najniższą z ostatnich 30 dni. Ceny wyprzedażowe nie podlegają systemowi rabatowemu i dotyczą zakupów w ilościach pełnych palet. Wyprzedaż do wyczerpania zapasów.</t>
    </r>
  </si>
  <si>
    <t xml:space="preserve">! Wszyskie podane ceny dotyczą wyrobu bez nadruku. </t>
  </si>
  <si>
    <t>paletowanie - dane</t>
  </si>
  <si>
    <t>218113010000</t>
  </si>
  <si>
    <t>320x160x290 mm</t>
  </si>
  <si>
    <t>10211020000</t>
  </si>
  <si>
    <t>10411030000</t>
  </si>
  <si>
    <t>10811030000</t>
  </si>
  <si>
    <t>11011030000</t>
  </si>
  <si>
    <t>11811030000</t>
  </si>
  <si>
    <t>11211030000</t>
  </si>
  <si>
    <t>11411030000</t>
  </si>
  <si>
    <t>10211020010</t>
  </si>
  <si>
    <t>10211020012</t>
  </si>
  <si>
    <t>10411030012</t>
  </si>
  <si>
    <t>212113010000</t>
  </si>
  <si>
    <t>212134010000</t>
  </si>
  <si>
    <t>10411030010</t>
  </si>
  <si>
    <t>320x200x320 mm</t>
  </si>
  <si>
    <t>0,0423 kg</t>
  </si>
  <si>
    <t>0,5041 kg</t>
  </si>
  <si>
    <r>
      <t>240x100x</t>
    </r>
    <r>
      <rPr>
        <sz val="8"/>
        <color rgb="FFFF0000"/>
        <rFont val="Arial"/>
        <family val="2"/>
        <charset val="238"/>
      </rPr>
      <t>320</t>
    </r>
    <r>
      <rPr>
        <sz val="8"/>
        <color theme="1"/>
        <rFont val="Arial"/>
        <family val="2"/>
        <charset val="238"/>
      </rPr>
      <t xml:space="preserve"> mm</t>
    </r>
  </si>
  <si>
    <t>brązowa torba pap. z uchwytem skrętnym</t>
  </si>
  <si>
    <t>brązowa torba pap. z uchwytem PŁASKIM</t>
  </si>
  <si>
    <t>brązowa torba pap. ZAKUPOWA</t>
  </si>
  <si>
    <t>100 g</t>
  </si>
  <si>
    <t>10211020011</t>
  </si>
  <si>
    <t>10411030011</t>
  </si>
  <si>
    <t>260x170x330 mm</t>
  </si>
  <si>
    <t>27134019000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</si>
</sst>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#&quot; g&quot;"/>
    <numFmt numFmtId="165" formatCode="0.0000&quot; kg&quot;"/>
    <numFmt numFmtId="166" formatCode="##.00&quot; kg&quot;"/>
    <numFmt numFmtId="167" formatCode="##.##&quot; m&quot;"/>
    <numFmt numFmtId="168" formatCode="##.0&quot; cm&quot;"/>
    <numFmt numFmtId="169" formatCode="##.00&quot; L&quot;"/>
    <numFmt numFmtId="170" formatCode="##&quot; cm&quot;"/>
    <numFmt numFmtId="171" formatCode="##&quot; kg&quot;"/>
    <numFmt numFmtId="172" formatCode="_-* #,##0.000\ &quot;zł&quot;_-;\-* #,##0.000\ &quot;zł&quot;_-;_-* &quot;-&quot;??\ &quot;zł&quot;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7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b/>
      <i/>
      <sz val="7"/>
      <color theme="1"/>
      <name val="Arial"/>
      <family val="2"/>
      <charset val="238"/>
    </font>
    <font>
      <b/>
      <sz val="6.5"/>
      <name val="Arial"/>
      <family val="2"/>
      <charset val="238"/>
    </font>
    <font>
      <b/>
      <sz val="6.5"/>
      <color theme="1"/>
      <name val="Arial"/>
      <family val="2"/>
      <charset val="238"/>
    </font>
    <font>
      <sz val="7"/>
      <name val="Arial"/>
      <family val="2"/>
      <charset val="238"/>
    </font>
    <font>
      <i/>
      <sz val="6"/>
      <color theme="1"/>
      <name val="Arial"/>
      <family val="2"/>
      <charset val="238"/>
    </font>
    <font>
      <i/>
      <sz val="6.5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7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7"/>
      <color rgb="FFC00000"/>
      <name val="Arial"/>
      <family val="2"/>
      <charset val="238"/>
    </font>
    <font>
      <sz val="8"/>
      <color rgb="FFC00000"/>
      <name val="Arial"/>
      <family val="2"/>
      <charset val="238"/>
    </font>
    <font>
      <b/>
      <sz val="8"/>
      <color rgb="FFC00000"/>
      <name val="Arial"/>
      <family val="2"/>
      <charset val="238"/>
    </font>
    <font>
      <i/>
      <sz val="8"/>
      <color rgb="FFC00000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7"/>
      <color rgb="FFFF0000"/>
      <name val="Arial"/>
      <family val="2"/>
      <charset val="238"/>
    </font>
    <font>
      <b/>
      <i/>
      <sz val="8"/>
      <color theme="1"/>
      <name val="Arial"/>
      <family val="2"/>
      <charset val="238"/>
    </font>
    <font>
      <i/>
      <sz val="6"/>
      <color rgb="FFFF0000"/>
      <name val="Arial"/>
      <family val="2"/>
      <charset val="238"/>
    </font>
    <font>
      <b/>
      <i/>
      <sz val="6.5"/>
      <color theme="1"/>
      <name val="Arial"/>
      <family val="2"/>
      <charset val="238"/>
    </font>
    <font>
      <i/>
      <sz val="6.5"/>
      <color rgb="FF00B050"/>
      <name val="Arial"/>
      <family val="2"/>
      <charset val="238"/>
    </font>
    <font>
      <vertAlign val="superscript"/>
      <sz val="7"/>
      <color theme="1"/>
      <name val="Arial"/>
      <family val="2"/>
      <charset val="238"/>
    </font>
    <font>
      <sz val="7"/>
      <color theme="1"/>
      <name val="Lato"/>
      <family val="2"/>
      <charset val="238"/>
    </font>
    <font>
      <i/>
      <sz val="7"/>
      <color theme="1"/>
      <name val="Lato"/>
      <family val="2"/>
      <charset val="238"/>
    </font>
    <font>
      <sz val="7"/>
      <color rgb="FFFF0000"/>
      <name val="Lato"/>
      <family val="2"/>
      <charset val="238"/>
    </font>
    <font>
      <sz val="6"/>
      <color rgb="FF00B050"/>
      <name val="Arial"/>
      <family val="2"/>
      <charset val="238"/>
    </font>
    <font>
      <b/>
      <sz val="7"/>
      <color rgb="FFFF0000"/>
      <name val="Arial"/>
      <family val="2"/>
      <charset val="238"/>
    </font>
    <font>
      <sz val="4"/>
      <color rgb="FFC00000"/>
      <name val="Arial"/>
      <family val="2"/>
      <charset val="238"/>
    </font>
    <font>
      <i/>
      <sz val="7"/>
      <color rgb="FFC00000"/>
      <name val="Lato"/>
      <family val="2"/>
      <charset val="238"/>
    </font>
    <font>
      <sz val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6AD84"/>
        <bgColor indexed="64"/>
      </patternFill>
    </fill>
    <fill>
      <patternFill patternType="solid">
        <fgColor rgb="FF8CCEE2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FACFFD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16">
    <xf numFmtId="0" fontId="0" fillId="0" borderId="0" xfId="0"/>
    <xf numFmtId="0" fontId="3" fillId="0" borderId="0" xfId="0" applyFont="1"/>
    <xf numFmtId="0" fontId="5" fillId="0" borderId="0" xfId="0" applyFont="1"/>
    <xf numFmtId="1" fontId="3" fillId="0" borderId="0" xfId="0" applyNumberFormat="1" applyFont="1"/>
    <xf numFmtId="44" fontId="3" fillId="0" borderId="0" xfId="1" applyFont="1"/>
    <xf numFmtId="0" fontId="6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right" vertical="center"/>
    </xf>
    <xf numFmtId="0" fontId="13" fillId="4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164" fontId="14" fillId="4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center"/>
    </xf>
    <xf numFmtId="165" fontId="14" fillId="4" borderId="1" xfId="0" applyNumberFormat="1" applyFont="1" applyFill="1" applyBorder="1" applyAlignment="1">
      <alignment horizontal="left" vertical="center"/>
    </xf>
    <xf numFmtId="44" fontId="15" fillId="4" borderId="1" xfId="1" applyFont="1" applyFill="1" applyBorder="1" applyAlignment="1">
      <alignment horizontal="left" vertical="center"/>
    </xf>
    <xf numFmtId="1" fontId="14" fillId="0" borderId="0" xfId="0" applyNumberFormat="1" applyFont="1"/>
    <xf numFmtId="0" fontId="14" fillId="4" borderId="1" xfId="0" applyFont="1" applyFill="1" applyBorder="1" applyAlignment="1">
      <alignment horizontal="right" vertical="center"/>
    </xf>
    <xf numFmtId="44" fontId="13" fillId="4" borderId="1" xfId="1" applyFont="1" applyFill="1" applyBorder="1" applyAlignment="1">
      <alignment horizontal="left" vertical="center"/>
    </xf>
    <xf numFmtId="166" fontId="14" fillId="4" borderId="1" xfId="0" applyNumberFormat="1" applyFont="1" applyFill="1" applyBorder="1" applyAlignment="1">
      <alignment horizontal="right" vertical="center"/>
    </xf>
    <xf numFmtId="3" fontId="14" fillId="4" borderId="1" xfId="0" applyNumberFormat="1" applyFont="1" applyFill="1" applyBorder="1" applyAlignment="1">
      <alignment horizontal="right" vertical="center"/>
    </xf>
    <xf numFmtId="44" fontId="14" fillId="4" borderId="1" xfId="1" applyFont="1" applyFill="1" applyBorder="1" applyAlignment="1">
      <alignment horizontal="left" vertical="center"/>
    </xf>
    <xf numFmtId="167" fontId="14" fillId="4" borderId="1" xfId="0" applyNumberFormat="1" applyFont="1" applyFill="1" applyBorder="1" applyAlignment="1">
      <alignment horizontal="right" vertical="center"/>
    </xf>
    <xf numFmtId="0" fontId="12" fillId="0" borderId="0" xfId="0" applyFont="1"/>
    <xf numFmtId="168" fontId="12" fillId="4" borderId="1" xfId="0" applyNumberFormat="1" applyFont="1" applyFill="1" applyBorder="1" applyAlignment="1">
      <alignment horizontal="center" vertical="center"/>
    </xf>
    <xf numFmtId="169" fontId="12" fillId="4" borderId="1" xfId="0" applyNumberFormat="1" applyFont="1" applyFill="1" applyBorder="1" applyAlignment="1">
      <alignment horizontal="right" vertical="center"/>
    </xf>
    <xf numFmtId="0" fontId="12" fillId="4" borderId="1" xfId="0" applyFont="1" applyFill="1" applyBorder="1" applyAlignment="1">
      <alignment vertical="center"/>
    </xf>
    <xf numFmtId="3" fontId="12" fillId="4" borderId="1" xfId="0" applyNumberFormat="1" applyFont="1" applyFill="1" applyBorder="1" applyAlignment="1">
      <alignment horizontal="right" vertical="center"/>
    </xf>
    <xf numFmtId="170" fontId="12" fillId="4" borderId="1" xfId="0" applyNumberFormat="1" applyFont="1" applyFill="1" applyBorder="1" applyAlignment="1">
      <alignment horizontal="right" vertical="center"/>
    </xf>
    <xf numFmtId="171" fontId="12" fillId="4" borderId="1" xfId="0" applyNumberFormat="1" applyFont="1" applyFill="1" applyBorder="1" applyAlignment="1">
      <alignment horizontal="right" vertical="center"/>
    </xf>
    <xf numFmtId="3" fontId="12" fillId="4" borderId="1" xfId="0" applyNumberFormat="1" applyFont="1" applyFill="1" applyBorder="1" applyAlignment="1">
      <alignment horizontal="right"/>
    </xf>
    <xf numFmtId="3" fontId="16" fillId="4" borderId="2" xfId="0" applyNumberFormat="1" applyFont="1" applyFill="1" applyBorder="1" applyAlignment="1">
      <alignment horizontal="right"/>
    </xf>
    <xf numFmtId="3" fontId="16" fillId="4" borderId="1" xfId="0" applyNumberFormat="1" applyFont="1" applyFill="1" applyBorder="1" applyAlignment="1">
      <alignment horizontal="right"/>
    </xf>
    <xf numFmtId="0" fontId="14" fillId="0" borderId="0" xfId="0" applyFont="1"/>
    <xf numFmtId="0" fontId="13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16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165" fontId="14" fillId="0" borderId="1" xfId="0" applyNumberFormat="1" applyFont="1" applyBorder="1" applyAlignment="1">
      <alignment horizontal="left" vertical="center"/>
    </xf>
    <xf numFmtId="44" fontId="15" fillId="0" borderId="1" xfId="1" applyFont="1" applyBorder="1" applyAlignment="1">
      <alignment horizontal="left" vertical="center"/>
    </xf>
    <xf numFmtId="0" fontId="14" fillId="0" borderId="2" xfId="0" applyFont="1" applyBorder="1" applyAlignment="1">
      <alignment horizontal="right" vertical="center"/>
    </xf>
    <xf numFmtId="44" fontId="13" fillId="0" borderId="1" xfId="1" applyFont="1" applyBorder="1" applyAlignment="1">
      <alignment horizontal="left" vertical="center"/>
    </xf>
    <xf numFmtId="166" fontId="14" fillId="5" borderId="1" xfId="0" applyNumberFormat="1" applyFont="1" applyFill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44" fontId="14" fillId="0" borderId="2" xfId="1" applyFont="1" applyBorder="1" applyAlignment="1">
      <alignment horizontal="left" vertical="center"/>
    </xf>
    <xf numFmtId="167" fontId="14" fillId="5" borderId="1" xfId="0" applyNumberFormat="1" applyFont="1" applyFill="1" applyBorder="1" applyAlignment="1">
      <alignment horizontal="right" vertical="center"/>
    </xf>
    <xf numFmtId="168" fontId="12" fillId="0" borderId="1" xfId="0" applyNumberFormat="1" applyFont="1" applyBorder="1" applyAlignment="1">
      <alignment horizontal="center" vertical="center"/>
    </xf>
    <xf numFmtId="169" fontId="12" fillId="5" borderId="1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vertical="center"/>
    </xf>
    <xf numFmtId="3" fontId="14" fillId="0" borderId="2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horizontal="right" vertical="center"/>
    </xf>
    <xf numFmtId="170" fontId="12" fillId="0" borderId="1" xfId="0" applyNumberFormat="1" applyFont="1" applyBorder="1" applyAlignment="1">
      <alignment horizontal="right" vertical="center"/>
    </xf>
    <xf numFmtId="171" fontId="12" fillId="0" borderId="1" xfId="0" applyNumberFormat="1" applyFont="1" applyBorder="1" applyAlignment="1">
      <alignment horizontal="right" vertical="center"/>
    </xf>
    <xf numFmtId="3" fontId="12" fillId="0" borderId="1" xfId="0" applyNumberFormat="1" applyFont="1" applyBorder="1" applyAlignment="1">
      <alignment horizontal="right"/>
    </xf>
    <xf numFmtId="3" fontId="16" fillId="0" borderId="2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4" fillId="4" borderId="2" xfId="0" applyFont="1" applyFill="1" applyBorder="1" applyAlignment="1">
      <alignment horizontal="right" vertical="center"/>
    </xf>
    <xf numFmtId="44" fontId="14" fillId="4" borderId="2" xfId="1" applyFont="1" applyFill="1" applyBorder="1" applyAlignment="1">
      <alignment horizontal="left" vertical="center"/>
    </xf>
    <xf numFmtId="3" fontId="12" fillId="4" borderId="2" xfId="0" applyNumberFormat="1" applyFont="1" applyFill="1" applyBorder="1" applyAlignment="1">
      <alignment horizontal="right" vertical="center"/>
    </xf>
    <xf numFmtId="3" fontId="16" fillId="4" borderId="2" xfId="0" applyNumberFormat="1" applyFont="1" applyFill="1" applyBorder="1" applyAlignment="1">
      <alignment horizontal="right" vertical="center"/>
    </xf>
    <xf numFmtId="3" fontId="16" fillId="4" borderId="1" xfId="0" applyNumberFormat="1" applyFont="1" applyFill="1" applyBorder="1" applyAlignment="1">
      <alignment horizontal="right" vertical="center"/>
    </xf>
    <xf numFmtId="3" fontId="12" fillId="0" borderId="1" xfId="0" applyNumberFormat="1" applyFont="1" applyBorder="1" applyAlignment="1">
      <alignment horizontal="right" vertical="center"/>
    </xf>
    <xf numFmtId="3" fontId="16" fillId="0" borderId="2" xfId="0" applyNumberFormat="1" applyFont="1" applyBorder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44" fontId="14" fillId="4" borderId="5" xfId="1" applyFont="1" applyFill="1" applyBorder="1" applyAlignment="1">
      <alignment horizontal="left" vertical="center"/>
    </xf>
    <xf numFmtId="3" fontId="14" fillId="4" borderId="5" xfId="0" applyNumberFormat="1" applyFont="1" applyFill="1" applyBorder="1" applyAlignment="1">
      <alignment horizontal="right" vertical="center"/>
    </xf>
    <xf numFmtId="3" fontId="12" fillId="4" borderId="5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3" fontId="16" fillId="4" borderId="5" xfId="0" applyNumberFormat="1" applyFont="1" applyFill="1" applyBorder="1" applyAlignment="1">
      <alignment horizontal="right" vertical="center"/>
    </xf>
    <xf numFmtId="3" fontId="16" fillId="4" borderId="6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/>
    </xf>
    <xf numFmtId="165" fontId="14" fillId="0" borderId="0" xfId="0" applyNumberFormat="1" applyFont="1"/>
    <xf numFmtId="0" fontId="15" fillId="0" borderId="0" xfId="0" applyFont="1"/>
    <xf numFmtId="0" fontId="13" fillId="0" borderId="0" xfId="0" applyFont="1"/>
    <xf numFmtId="0" fontId="18" fillId="0" borderId="0" xfId="0" applyFont="1"/>
    <xf numFmtId="0" fontId="20" fillId="4" borderId="1" xfId="0" applyFont="1" applyFill="1" applyBorder="1" applyAlignment="1">
      <alignment horizontal="left" vertical="center"/>
    </xf>
    <xf numFmtId="0" fontId="20" fillId="4" borderId="2" xfId="0" applyFont="1" applyFill="1" applyBorder="1" applyAlignment="1">
      <alignment horizontal="left" vertical="center"/>
    </xf>
    <xf numFmtId="0" fontId="22" fillId="4" borderId="2" xfId="0" applyFont="1" applyFill="1" applyBorder="1" applyAlignment="1">
      <alignment horizontal="left" vertical="center"/>
    </xf>
    <xf numFmtId="164" fontId="20" fillId="4" borderId="1" xfId="0" applyNumberFormat="1" applyFont="1" applyFill="1" applyBorder="1" applyAlignment="1">
      <alignment horizontal="center" vertical="center"/>
    </xf>
    <xf numFmtId="165" fontId="20" fillId="4" borderId="1" xfId="0" applyNumberFormat="1" applyFont="1" applyFill="1" applyBorder="1" applyAlignment="1">
      <alignment horizontal="left" vertical="center"/>
    </xf>
    <xf numFmtId="44" fontId="21" fillId="4" borderId="1" xfId="1" applyFont="1" applyFill="1" applyBorder="1" applyAlignment="1">
      <alignment horizontal="left" vertical="center"/>
    </xf>
    <xf numFmtId="1" fontId="20" fillId="0" borderId="0" xfId="0" applyNumberFormat="1" applyFont="1"/>
    <xf numFmtId="0" fontId="20" fillId="4" borderId="1" xfId="0" applyFont="1" applyFill="1" applyBorder="1" applyAlignment="1">
      <alignment horizontal="right" vertical="center"/>
    </xf>
    <xf numFmtId="166" fontId="20" fillId="4" borderId="1" xfId="0" applyNumberFormat="1" applyFont="1" applyFill="1" applyBorder="1" applyAlignment="1">
      <alignment horizontal="right" vertical="center"/>
    </xf>
    <xf numFmtId="3" fontId="20" fillId="4" borderId="1" xfId="0" applyNumberFormat="1" applyFont="1" applyFill="1" applyBorder="1" applyAlignment="1">
      <alignment horizontal="right" vertical="center"/>
    </xf>
    <xf numFmtId="44" fontId="20" fillId="4" borderId="1" xfId="1" applyFont="1" applyFill="1" applyBorder="1" applyAlignment="1">
      <alignment horizontal="left" vertical="center"/>
    </xf>
    <xf numFmtId="167" fontId="20" fillId="4" borderId="1" xfId="0" applyNumberFormat="1" applyFont="1" applyFill="1" applyBorder="1" applyAlignment="1">
      <alignment horizontal="right" vertical="center"/>
    </xf>
    <xf numFmtId="0" fontId="22" fillId="0" borderId="0" xfId="0" applyFont="1"/>
    <xf numFmtId="168" fontId="22" fillId="4" borderId="1" xfId="0" applyNumberFormat="1" applyFont="1" applyFill="1" applyBorder="1" applyAlignment="1">
      <alignment horizontal="center" vertical="center"/>
    </xf>
    <xf numFmtId="169" fontId="22" fillId="4" borderId="1" xfId="0" applyNumberFormat="1" applyFont="1" applyFill="1" applyBorder="1" applyAlignment="1">
      <alignment horizontal="right" vertical="center"/>
    </xf>
    <xf numFmtId="0" fontId="22" fillId="4" borderId="1" xfId="0" applyFont="1" applyFill="1" applyBorder="1" applyAlignment="1">
      <alignment vertical="center"/>
    </xf>
    <xf numFmtId="3" fontId="22" fillId="4" borderId="1" xfId="0" applyNumberFormat="1" applyFont="1" applyFill="1" applyBorder="1" applyAlignment="1">
      <alignment horizontal="right" vertical="center"/>
    </xf>
    <xf numFmtId="170" fontId="22" fillId="4" borderId="1" xfId="0" applyNumberFormat="1" applyFont="1" applyFill="1" applyBorder="1" applyAlignment="1">
      <alignment horizontal="right" vertical="center"/>
    </xf>
    <xf numFmtId="171" fontId="22" fillId="4" borderId="1" xfId="0" applyNumberFormat="1" applyFont="1" applyFill="1" applyBorder="1" applyAlignment="1">
      <alignment horizontal="right" vertical="center"/>
    </xf>
    <xf numFmtId="0" fontId="20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164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44" fontId="21" fillId="0" borderId="1" xfId="1" applyFont="1" applyBorder="1" applyAlignment="1">
      <alignment horizontal="left" vertical="center"/>
    </xf>
    <xf numFmtId="0" fontId="20" fillId="0" borderId="2" xfId="0" applyFont="1" applyBorder="1" applyAlignment="1">
      <alignment horizontal="right" vertical="center"/>
    </xf>
    <xf numFmtId="166" fontId="20" fillId="5" borderId="1" xfId="0" applyNumberFormat="1" applyFont="1" applyFill="1" applyBorder="1" applyAlignment="1">
      <alignment horizontal="right" vertical="center"/>
    </xf>
    <xf numFmtId="3" fontId="20" fillId="0" borderId="1" xfId="0" applyNumberFormat="1" applyFont="1" applyBorder="1" applyAlignment="1">
      <alignment horizontal="right" vertical="center"/>
    </xf>
    <xf numFmtId="44" fontId="20" fillId="0" borderId="2" xfId="1" applyFont="1" applyBorder="1" applyAlignment="1">
      <alignment horizontal="left" vertical="center"/>
    </xf>
    <xf numFmtId="167" fontId="20" fillId="5" borderId="1" xfId="0" applyNumberFormat="1" applyFont="1" applyFill="1" applyBorder="1" applyAlignment="1">
      <alignment horizontal="right" vertical="center"/>
    </xf>
    <xf numFmtId="168" fontId="22" fillId="0" borderId="1" xfId="0" applyNumberFormat="1" applyFont="1" applyBorder="1" applyAlignment="1">
      <alignment horizontal="center" vertical="center"/>
    </xf>
    <xf numFmtId="169" fontId="22" fillId="5" borderId="1" xfId="0" applyNumberFormat="1" applyFont="1" applyFill="1" applyBorder="1" applyAlignment="1">
      <alignment horizontal="right" vertical="center"/>
    </xf>
    <xf numFmtId="0" fontId="22" fillId="0" borderId="1" xfId="0" applyFont="1" applyBorder="1" applyAlignment="1">
      <alignment vertical="center"/>
    </xf>
    <xf numFmtId="3" fontId="22" fillId="0" borderId="2" xfId="0" applyNumberFormat="1" applyFont="1" applyBorder="1" applyAlignment="1">
      <alignment horizontal="right" vertical="center"/>
    </xf>
    <xf numFmtId="170" fontId="22" fillId="0" borderId="1" xfId="0" applyNumberFormat="1" applyFont="1" applyBorder="1" applyAlignment="1">
      <alignment horizontal="right" vertical="center"/>
    </xf>
    <xf numFmtId="171" fontId="22" fillId="0" borderId="1" xfId="0" applyNumberFormat="1" applyFont="1" applyBorder="1" applyAlignment="1">
      <alignment horizontal="right" vertical="center"/>
    </xf>
    <xf numFmtId="3" fontId="22" fillId="4" borderId="2" xfId="0" applyNumberFormat="1" applyFont="1" applyFill="1" applyBorder="1" applyAlignment="1">
      <alignment horizontal="right" vertical="center"/>
    </xf>
    <xf numFmtId="0" fontId="5" fillId="6" borderId="2" xfId="0" applyFont="1" applyFill="1" applyBorder="1" applyAlignment="1">
      <alignment horizontal="left" vertical="center"/>
    </xf>
    <xf numFmtId="44" fontId="15" fillId="0" borderId="1" xfId="1" applyFont="1" applyFill="1" applyBorder="1" applyAlignment="1">
      <alignment horizontal="left" vertical="center"/>
    </xf>
    <xf numFmtId="0" fontId="23" fillId="0" borderId="0" xfId="0" applyFont="1" applyAlignment="1">
      <alignment horizontal="center"/>
    </xf>
    <xf numFmtId="0" fontId="24" fillId="0" borderId="0" xfId="0" applyFont="1"/>
    <xf numFmtId="165" fontId="18" fillId="0" borderId="0" xfId="0" applyNumberFormat="1" applyFont="1"/>
    <xf numFmtId="0" fontId="23" fillId="0" borderId="0" xfId="0" applyFont="1"/>
    <xf numFmtId="49" fontId="21" fillId="0" borderId="2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left" vertical="center"/>
    </xf>
    <xf numFmtId="0" fontId="25" fillId="4" borderId="1" xfId="0" applyFont="1" applyFill="1" applyBorder="1" applyAlignment="1">
      <alignment horizontal="left" vertical="center"/>
    </xf>
    <xf numFmtId="0" fontId="14" fillId="0" borderId="7" xfId="0" applyFont="1" applyBorder="1"/>
    <xf numFmtId="0" fontId="5" fillId="7" borderId="2" xfId="0" applyFont="1" applyFill="1" applyBorder="1" applyAlignment="1">
      <alignment vertical="center"/>
    </xf>
    <xf numFmtId="0" fontId="5" fillId="8" borderId="2" xfId="0" applyFont="1" applyFill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3" fontId="12" fillId="0" borderId="6" xfId="0" applyNumberFormat="1" applyFont="1" applyBorder="1" applyAlignment="1">
      <alignment horizontal="right" vertical="center"/>
    </xf>
    <xf numFmtId="3" fontId="16" fillId="0" borderId="5" xfId="0" applyNumberFormat="1" applyFont="1" applyBorder="1" applyAlignment="1">
      <alignment horizontal="right" vertical="center"/>
    </xf>
    <xf numFmtId="3" fontId="16" fillId="0" borderId="6" xfId="0" applyNumberFormat="1" applyFont="1" applyBorder="1" applyAlignment="1">
      <alignment horizontal="right" vertical="center"/>
    </xf>
    <xf numFmtId="0" fontId="5" fillId="9" borderId="2" xfId="0" applyFont="1" applyFill="1" applyBorder="1" applyAlignment="1">
      <alignment vertical="center"/>
    </xf>
    <xf numFmtId="0" fontId="5" fillId="10" borderId="2" xfId="0" applyFont="1" applyFill="1" applyBorder="1" applyAlignment="1">
      <alignment vertical="center"/>
    </xf>
    <xf numFmtId="0" fontId="5" fillId="11" borderId="2" xfId="0" applyFont="1" applyFill="1" applyBorder="1" applyAlignment="1">
      <alignment vertical="center"/>
    </xf>
    <xf numFmtId="0" fontId="5" fillId="12" borderId="2" xfId="0" applyFont="1" applyFill="1" applyBorder="1" applyAlignment="1">
      <alignment vertical="center"/>
    </xf>
    <xf numFmtId="0" fontId="5" fillId="13" borderId="2" xfId="0" applyFont="1" applyFill="1" applyBorder="1" applyAlignment="1">
      <alignment vertical="center"/>
    </xf>
    <xf numFmtId="0" fontId="5" fillId="14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1" fontId="31" fillId="0" borderId="1" xfId="0" applyNumberFormat="1" applyFont="1" applyBorder="1" applyAlignment="1">
      <alignment horizontal="center" vertical="center"/>
    </xf>
    <xf numFmtId="0" fontId="30" fillId="0" borderId="0" xfId="0" applyFont="1"/>
    <xf numFmtId="49" fontId="31" fillId="0" borderId="1" xfId="0" applyNumberFormat="1" applyFont="1" applyBorder="1" applyAlignment="1">
      <alignment horizontal="center" vertical="center"/>
    </xf>
    <xf numFmtId="0" fontId="32" fillId="0" borderId="0" xfId="0" applyFont="1"/>
    <xf numFmtId="0" fontId="31" fillId="0" borderId="1" xfId="0" applyFont="1" applyBorder="1" applyAlignment="1">
      <alignment horizontal="center" vertical="center"/>
    </xf>
    <xf numFmtId="172" fontId="21" fillId="0" borderId="1" xfId="1" applyNumberFormat="1" applyFont="1" applyBorder="1" applyAlignment="1">
      <alignment horizontal="left" vertical="center"/>
    </xf>
    <xf numFmtId="0" fontId="19" fillId="5" borderId="2" xfId="0" applyFont="1" applyFill="1" applyBorder="1" applyAlignment="1">
      <alignment horizontal="left" vertical="center"/>
    </xf>
    <xf numFmtId="165" fontId="20" fillId="0" borderId="1" xfId="0" applyNumberFormat="1" applyFont="1" applyBorder="1" applyAlignment="1">
      <alignment horizontal="left" vertical="center"/>
    </xf>
    <xf numFmtId="44" fontId="13" fillId="0" borderId="1" xfId="1" applyFont="1" applyFill="1" applyBorder="1" applyAlignment="1">
      <alignment horizontal="left" vertical="center"/>
    </xf>
    <xf numFmtId="166" fontId="14" fillId="0" borderId="1" xfId="0" applyNumberFormat="1" applyFont="1" applyBorder="1" applyAlignment="1">
      <alignment horizontal="right" vertical="center"/>
    </xf>
    <xf numFmtId="167" fontId="14" fillId="0" borderId="1" xfId="0" applyNumberFormat="1" applyFont="1" applyBorder="1" applyAlignment="1">
      <alignment horizontal="right" vertical="center"/>
    </xf>
    <xf numFmtId="169" fontId="12" fillId="0" borderId="1" xfId="0" applyNumberFormat="1" applyFont="1" applyBorder="1" applyAlignment="1">
      <alignment horizontal="right" vertical="center"/>
    </xf>
    <xf numFmtId="1" fontId="14" fillId="4" borderId="0" xfId="0" applyNumberFormat="1" applyFont="1" applyFill="1"/>
    <xf numFmtId="0" fontId="12" fillId="4" borderId="0" xfId="0" applyFont="1" applyFill="1"/>
    <xf numFmtId="0" fontId="14" fillId="0" borderId="1" xfId="0" applyFont="1" applyBorder="1" applyAlignment="1">
      <alignment horizontal="right" vertical="center"/>
    </xf>
    <xf numFmtId="44" fontId="14" fillId="0" borderId="1" xfId="1" applyFont="1" applyFill="1" applyBorder="1" applyAlignment="1">
      <alignment horizontal="left" vertical="center"/>
    </xf>
    <xf numFmtId="0" fontId="33" fillId="0" borderId="2" xfId="0" applyFont="1" applyBorder="1" applyAlignment="1">
      <alignment horizontal="center" vertical="center"/>
    </xf>
    <xf numFmtId="0" fontId="4" fillId="0" borderId="0" xfId="0" applyFont="1"/>
    <xf numFmtId="14" fontId="3" fillId="0" borderId="0" xfId="0" applyNumberFormat="1" applyFont="1" applyAlignment="1">
      <alignment horizontal="left"/>
    </xf>
    <xf numFmtId="0" fontId="6" fillId="0" borderId="1" xfId="0" applyFont="1" applyBorder="1" applyAlignment="1">
      <alignment horizontal="center"/>
    </xf>
    <xf numFmtId="0" fontId="35" fillId="4" borderId="2" xfId="0" applyFont="1" applyFill="1" applyBorder="1" applyAlignment="1">
      <alignment horizontal="center" vertical="center"/>
    </xf>
    <xf numFmtId="49" fontId="36" fillId="0" borderId="1" xfId="0" applyNumberFormat="1" applyFont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20" fillId="0" borderId="0" xfId="0" applyFont="1"/>
    <xf numFmtId="0" fontId="17" fillId="5" borderId="2" xfId="0" applyFont="1" applyFill="1" applyBorder="1" applyAlignment="1">
      <alignment horizontal="left" vertical="center"/>
    </xf>
    <xf numFmtId="0" fontId="21" fillId="0" borderId="2" xfId="0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right" vertical="center"/>
    </xf>
    <xf numFmtId="44" fontId="14" fillId="0" borderId="2" xfId="1" applyFont="1" applyFill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49" fontId="13" fillId="0" borderId="2" xfId="0" applyNumberFormat="1" applyFont="1" applyBorder="1" applyAlignment="1">
      <alignment horizontal="right" vertical="center"/>
    </xf>
    <xf numFmtId="49" fontId="14" fillId="0" borderId="0" xfId="0" applyNumberFormat="1" applyFont="1"/>
    <xf numFmtId="49" fontId="3" fillId="0" borderId="0" xfId="0" applyNumberFormat="1" applyFont="1"/>
    <xf numFmtId="49" fontId="4" fillId="0" borderId="1" xfId="0" applyNumberFormat="1" applyFont="1" applyBorder="1" applyAlignment="1">
      <alignment horizontal="center" vertical="center" wrapText="1"/>
    </xf>
    <xf numFmtId="49" fontId="13" fillId="4" borderId="2" xfId="0" applyNumberFormat="1" applyFont="1" applyFill="1" applyBorder="1" applyAlignment="1">
      <alignment horizontal="right" vertical="center"/>
    </xf>
    <xf numFmtId="49" fontId="14" fillId="0" borderId="0" xfId="0" applyNumberFormat="1" applyFont="1" applyAlignment="1">
      <alignment horizontal="right"/>
    </xf>
    <xf numFmtId="49" fontId="21" fillId="4" borderId="2" xfId="0" applyNumberFormat="1" applyFont="1" applyFill="1" applyBorder="1" applyAlignment="1">
      <alignment horizontal="right" vertical="center"/>
    </xf>
    <xf numFmtId="49" fontId="1" fillId="0" borderId="0" xfId="0" applyNumberFormat="1" applyFont="1"/>
    <xf numFmtId="49" fontId="18" fillId="0" borderId="0" xfId="0" applyNumberFormat="1" applyFont="1" applyAlignment="1">
      <alignment horizontal="right"/>
    </xf>
    <xf numFmtId="172" fontId="21" fillId="4" borderId="1" xfId="1" applyNumberFormat="1" applyFont="1" applyFill="1" applyBorder="1" applyAlignment="1">
      <alignment horizontal="left" vertical="center"/>
    </xf>
    <xf numFmtId="49" fontId="36" fillId="5" borderId="1" xfId="0" applyNumberFormat="1" applyFont="1" applyFill="1" applyBorder="1" applyAlignment="1">
      <alignment horizontal="center" vertical="center"/>
    </xf>
    <xf numFmtId="49" fontId="21" fillId="5" borderId="2" xfId="0" applyNumberFormat="1" applyFont="1" applyFill="1" applyBorder="1" applyAlignment="1">
      <alignment horizontal="right" vertical="center"/>
    </xf>
    <xf numFmtId="0" fontId="21" fillId="5" borderId="2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left" vertical="center"/>
    </xf>
    <xf numFmtId="0" fontId="22" fillId="5" borderId="2" xfId="0" applyFont="1" applyFill="1" applyBorder="1" applyAlignment="1">
      <alignment horizontal="left" vertical="center"/>
    </xf>
    <xf numFmtId="164" fontId="20" fillId="5" borderId="1" xfId="0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left" vertical="center"/>
    </xf>
    <xf numFmtId="165" fontId="20" fillId="5" borderId="1" xfId="0" applyNumberFormat="1" applyFont="1" applyFill="1" applyBorder="1" applyAlignment="1">
      <alignment horizontal="left" vertical="center"/>
    </xf>
    <xf numFmtId="172" fontId="21" fillId="5" borderId="1" xfId="1" applyNumberFormat="1" applyFont="1" applyFill="1" applyBorder="1" applyAlignment="1">
      <alignment horizontal="left" vertical="center"/>
    </xf>
    <xf numFmtId="1" fontId="20" fillId="5" borderId="0" xfId="0" applyNumberFormat="1" applyFont="1" applyFill="1"/>
    <xf numFmtId="0" fontId="20" fillId="5" borderId="1" xfId="0" applyFont="1" applyFill="1" applyBorder="1" applyAlignment="1">
      <alignment horizontal="right" vertical="center"/>
    </xf>
    <xf numFmtId="44" fontId="21" fillId="5" borderId="1" xfId="1" applyFont="1" applyFill="1" applyBorder="1" applyAlignment="1">
      <alignment horizontal="left" vertical="center"/>
    </xf>
    <xf numFmtId="3" fontId="20" fillId="5" borderId="1" xfId="0" applyNumberFormat="1" applyFont="1" applyFill="1" applyBorder="1" applyAlignment="1">
      <alignment horizontal="right" vertical="center"/>
    </xf>
    <xf numFmtId="44" fontId="20" fillId="5" borderId="1" xfId="1" applyFont="1" applyFill="1" applyBorder="1" applyAlignment="1">
      <alignment horizontal="left" vertical="center"/>
    </xf>
    <xf numFmtId="0" fontId="22" fillId="5" borderId="0" xfId="0" applyFont="1" applyFill="1"/>
    <xf numFmtId="168" fontId="22" fillId="5" borderId="1" xfId="0" applyNumberFormat="1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vertical="center"/>
    </xf>
    <xf numFmtId="3" fontId="22" fillId="5" borderId="1" xfId="0" applyNumberFormat="1" applyFont="1" applyFill="1" applyBorder="1" applyAlignment="1">
      <alignment horizontal="right" vertical="center"/>
    </xf>
    <xf numFmtId="170" fontId="22" fillId="5" borderId="1" xfId="0" applyNumberFormat="1" applyFont="1" applyFill="1" applyBorder="1" applyAlignment="1">
      <alignment horizontal="right" vertical="center"/>
    </xf>
    <xf numFmtId="171" fontId="22" fillId="5" borderId="1" xfId="0" applyNumberFormat="1" applyFont="1" applyFill="1" applyBorder="1" applyAlignment="1">
      <alignment horizontal="right" vertical="center"/>
    </xf>
    <xf numFmtId="3" fontId="22" fillId="5" borderId="2" xfId="0" applyNumberFormat="1" applyFont="1" applyFill="1" applyBorder="1" applyAlignment="1">
      <alignment horizontal="right" vertical="center"/>
    </xf>
    <xf numFmtId="0" fontId="20" fillId="5" borderId="0" xfId="0" applyFont="1" applyFill="1"/>
    <xf numFmtId="0" fontId="14" fillId="5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8" fontId="15" fillId="0" borderId="1" xfId="1" applyNumberFormat="1" applyFont="1" applyBorder="1" applyAlignment="1">
      <alignment horizontal="right" vertical="center"/>
    </xf>
    <xf numFmtId="0" fontId="19" fillId="6" borderId="2" xfId="0" applyFont="1" applyFill="1" applyBorder="1" applyAlignment="1">
      <alignment horizontal="left" vertical="center"/>
    </xf>
    <xf numFmtId="0" fontId="20" fillId="5" borderId="2" xfId="0" applyFont="1" applyFill="1" applyBorder="1" applyAlignment="1">
      <alignment horizontal="right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9"/>
  <sheetViews>
    <sheetView tabSelected="1" showWhiteSpace="0" view="pageLayout" topLeftCell="G1" zoomScale="145" zoomScaleNormal="100" zoomScalePageLayoutView="145" workbookViewId="0">
      <selection activeCell="P10" sqref="P10"/>
    </sheetView>
  </sheetViews>
  <sheetFormatPr defaultColWidth="9.109375" defaultRowHeight="10.199999999999999" x14ac:dyDescent="0.2"/>
  <cols>
    <col min="1" max="1" width="5.6640625" style="1" customWidth="1"/>
    <col min="2" max="2" width="12.5546875" style="175" customWidth="1"/>
    <col min="3" max="3" width="9.6640625" style="80" customWidth="1"/>
    <col min="4" max="4" width="12.109375" style="41" customWidth="1"/>
    <col min="5" max="5" width="25" style="2" customWidth="1"/>
    <col min="6" max="6" width="12.109375" style="41" customWidth="1"/>
    <col min="7" max="7" width="7.44140625" style="41" customWidth="1"/>
    <col min="8" max="8" width="6.5546875" style="41" customWidth="1"/>
    <col min="9" max="9" width="7.5546875" style="41" customWidth="1"/>
    <col min="10" max="10" width="8.6640625" style="82" customWidth="1"/>
    <col min="11" max="11" width="1.109375" style="41" customWidth="1"/>
    <col min="12" max="12" width="8.6640625" style="41" customWidth="1"/>
    <col min="13" max="13" width="10.5546875" style="83" customWidth="1"/>
    <col min="14" max="14" width="7.88671875" style="41" customWidth="1"/>
    <col min="15" max="15" width="1.109375" style="41" customWidth="1"/>
    <col min="16" max="16" width="8.5546875" style="41" customWidth="1"/>
    <col min="17" max="17" width="12.5546875" style="41" customWidth="1"/>
    <col min="18" max="18" width="9.44140625" style="41" customWidth="1"/>
    <col min="19" max="19" width="9.88671875" style="41" customWidth="1"/>
    <col min="20" max="20" width="1.109375" style="41" customWidth="1"/>
    <col min="21" max="23" width="6.88671875" style="41" customWidth="1"/>
    <col min="24" max="24" width="7.88671875" style="41" customWidth="1"/>
    <col min="25" max="25" width="1.109375" style="41" customWidth="1"/>
    <col min="26" max="26" width="11" style="41" customWidth="1"/>
    <col min="27" max="27" width="1.109375" style="41" customWidth="1"/>
    <col min="28" max="29" width="8.6640625" style="41" customWidth="1"/>
    <col min="30" max="30" width="9.109375" style="41"/>
    <col min="31" max="31" width="1.109375" style="41" customWidth="1"/>
    <col min="32" max="32" width="21.44140625" style="41" customWidth="1"/>
    <col min="33" max="33" width="1.109375" style="41" customWidth="1"/>
    <col min="34" max="34" width="14.44140625" style="41" customWidth="1"/>
    <col min="35" max="35" width="15.33203125" style="41" customWidth="1"/>
    <col min="36" max="16384" width="9.109375" style="41"/>
  </cols>
  <sheetData>
    <row r="1" spans="1:35" x14ac:dyDescent="0.2">
      <c r="A1" s="162" t="s">
        <v>81</v>
      </c>
    </row>
    <row r="2" spans="1:35" s="1" customFormat="1" ht="9.6" x14ac:dyDescent="0.2">
      <c r="A2" s="162" t="s">
        <v>82</v>
      </c>
      <c r="B2" s="176"/>
      <c r="E2" s="2"/>
      <c r="J2" s="163">
        <v>46163</v>
      </c>
      <c r="K2" s="3"/>
      <c r="L2" s="209" t="s">
        <v>37</v>
      </c>
      <c r="M2" s="209"/>
      <c r="N2" s="209"/>
      <c r="O2" s="3"/>
      <c r="P2" s="210" t="s">
        <v>36</v>
      </c>
      <c r="Q2" s="211"/>
      <c r="R2" s="211"/>
      <c r="S2" s="212"/>
      <c r="T2" s="4"/>
      <c r="U2" s="210" t="s">
        <v>35</v>
      </c>
      <c r="V2" s="211"/>
      <c r="W2" s="211"/>
      <c r="X2" s="212"/>
      <c r="Y2" s="5"/>
      <c r="Z2" s="164" t="s">
        <v>37</v>
      </c>
      <c r="AA2" s="2"/>
      <c r="AB2" s="209" t="s">
        <v>83</v>
      </c>
      <c r="AC2" s="209"/>
      <c r="AD2" s="209"/>
      <c r="AE2" s="2"/>
      <c r="AF2" s="6" t="s">
        <v>34</v>
      </c>
      <c r="AG2" s="2"/>
      <c r="AH2" s="207" t="s">
        <v>33</v>
      </c>
      <c r="AI2" s="208"/>
    </row>
    <row r="3" spans="1:35" s="1" customFormat="1" ht="33.75" customHeight="1" x14ac:dyDescent="0.2">
      <c r="A3" s="7" t="s">
        <v>32</v>
      </c>
      <c r="B3" s="177" t="s">
        <v>31</v>
      </c>
      <c r="C3" s="8" t="s">
        <v>49</v>
      </c>
      <c r="D3" s="7" t="s">
        <v>48</v>
      </c>
      <c r="E3" s="9" t="s">
        <v>30</v>
      </c>
      <c r="F3" s="7" t="s">
        <v>29</v>
      </c>
      <c r="G3" s="7" t="s">
        <v>28</v>
      </c>
      <c r="H3" s="7" t="s">
        <v>27</v>
      </c>
      <c r="I3" s="7" t="s">
        <v>26</v>
      </c>
      <c r="J3" s="10" t="s">
        <v>66</v>
      </c>
      <c r="K3" s="3"/>
      <c r="L3" s="7" t="s">
        <v>25</v>
      </c>
      <c r="M3" s="11" t="s">
        <v>67</v>
      </c>
      <c r="N3" s="12" t="s">
        <v>24</v>
      </c>
      <c r="O3" s="3"/>
      <c r="P3" s="7" t="s">
        <v>23</v>
      </c>
      <c r="Q3" s="7" t="s">
        <v>68</v>
      </c>
      <c r="R3" s="7" t="s">
        <v>22</v>
      </c>
      <c r="S3" s="7" t="s">
        <v>21</v>
      </c>
      <c r="T3" s="2"/>
      <c r="U3" s="9" t="s">
        <v>20</v>
      </c>
      <c r="V3" s="9" t="s">
        <v>19</v>
      </c>
      <c r="W3" s="9" t="s">
        <v>18</v>
      </c>
      <c r="X3" s="9" t="s">
        <v>17</v>
      </c>
      <c r="Y3" s="2"/>
      <c r="Z3" s="9" t="s">
        <v>16</v>
      </c>
      <c r="AA3" s="2"/>
      <c r="AB3" s="13" t="s">
        <v>15</v>
      </c>
      <c r="AC3" s="13" t="s">
        <v>14</v>
      </c>
      <c r="AD3" s="13" t="s">
        <v>13</v>
      </c>
      <c r="AE3" s="2"/>
      <c r="AF3" s="14" t="s">
        <v>12</v>
      </c>
      <c r="AG3" s="2"/>
      <c r="AH3" s="13" t="s">
        <v>11</v>
      </c>
      <c r="AI3" s="13" t="s">
        <v>10</v>
      </c>
    </row>
    <row r="4" spans="1:35" x14ac:dyDescent="0.2">
      <c r="A4" s="145">
        <v>7</v>
      </c>
      <c r="B4" s="174" t="s">
        <v>86</v>
      </c>
      <c r="C4" s="43"/>
      <c r="D4" s="44" t="s">
        <v>41</v>
      </c>
      <c r="E4" s="19" t="s">
        <v>53</v>
      </c>
      <c r="F4" s="45" t="s">
        <v>51</v>
      </c>
      <c r="G4" s="46">
        <v>80</v>
      </c>
      <c r="H4" s="47" t="s">
        <v>1</v>
      </c>
      <c r="I4" s="48">
        <v>2.3599999999999999E-2</v>
      </c>
      <c r="J4" s="122">
        <v>0.62</v>
      </c>
      <c r="K4" s="24"/>
      <c r="L4" s="159">
        <v>250</v>
      </c>
      <c r="M4" s="153">
        <f>J4*L4</f>
        <v>155</v>
      </c>
      <c r="N4" s="154">
        <v>6.35</v>
      </c>
      <c r="O4" s="24"/>
      <c r="P4" s="53">
        <v>12000</v>
      </c>
      <c r="Q4" s="160">
        <f>J4*P4</f>
        <v>7440</v>
      </c>
      <c r="R4" s="154">
        <f t="shared" ref="R4:R11" si="0">N4*AB4+AD4</f>
        <v>324.79999999999995</v>
      </c>
      <c r="S4" s="155">
        <v>2.1800000000000002</v>
      </c>
      <c r="T4" s="31"/>
      <c r="U4" s="56">
        <v>18</v>
      </c>
      <c r="V4" s="56">
        <v>8</v>
      </c>
      <c r="W4" s="56">
        <v>22.5</v>
      </c>
      <c r="X4" s="156">
        <f t="shared" ref="X4:X11" si="1">_xlfn.FLOOR.MATH((U4*V4*W4)/1000,0.05,0)</f>
        <v>3.2</v>
      </c>
      <c r="Y4" s="31"/>
      <c r="Z4" s="58"/>
      <c r="AA4" s="31"/>
      <c r="AB4" s="71">
        <f t="shared" ref="AB4:AB11" si="2">P4/L4</f>
        <v>48</v>
      </c>
      <c r="AC4" s="61">
        <v>15</v>
      </c>
      <c r="AD4" s="62">
        <v>20</v>
      </c>
      <c r="AE4" s="31"/>
      <c r="AF4" s="63">
        <v>5901508812339</v>
      </c>
      <c r="AG4" s="31"/>
      <c r="AH4" s="64">
        <v>590150880233</v>
      </c>
      <c r="AI4" s="65">
        <v>590150881287</v>
      </c>
    </row>
    <row r="5" spans="1:35" x14ac:dyDescent="0.2">
      <c r="A5" s="145">
        <v>7</v>
      </c>
      <c r="B5" s="178" t="s">
        <v>87</v>
      </c>
      <c r="C5" s="17"/>
      <c r="D5" s="18" t="s">
        <v>40</v>
      </c>
      <c r="E5" s="19" t="s">
        <v>53</v>
      </c>
      <c r="F5" s="15" t="s">
        <v>51</v>
      </c>
      <c r="G5" s="20">
        <v>90</v>
      </c>
      <c r="H5" s="21" t="s">
        <v>1</v>
      </c>
      <c r="I5" s="22">
        <v>4.0300000000000002E-2</v>
      </c>
      <c r="J5" s="23">
        <v>0.79</v>
      </c>
      <c r="K5" s="157"/>
      <c r="L5" s="66">
        <v>250</v>
      </c>
      <c r="M5" s="26">
        <f>J5*L5</f>
        <v>197.5</v>
      </c>
      <c r="N5" s="27">
        <v>10.4</v>
      </c>
      <c r="O5" s="157"/>
      <c r="P5" s="28">
        <v>7500</v>
      </c>
      <c r="Q5" s="67">
        <f>J5*P5</f>
        <v>5925</v>
      </c>
      <c r="R5" s="27">
        <f t="shared" si="0"/>
        <v>332</v>
      </c>
      <c r="S5" s="30">
        <v>2.1</v>
      </c>
      <c r="T5" s="158"/>
      <c r="U5" s="32">
        <v>24</v>
      </c>
      <c r="V5" s="32">
        <v>10</v>
      </c>
      <c r="W5" s="32">
        <v>32</v>
      </c>
      <c r="X5" s="33">
        <f>_xlfn.FLOOR.MATH((U5*V5*W5)/1000,0.05,0)</f>
        <v>7.65</v>
      </c>
      <c r="Y5" s="158"/>
      <c r="Z5" s="34"/>
      <c r="AA5" s="158"/>
      <c r="AB5" s="68">
        <f t="shared" si="2"/>
        <v>30</v>
      </c>
      <c r="AC5" s="36">
        <v>15</v>
      </c>
      <c r="AD5" s="37">
        <v>20</v>
      </c>
      <c r="AE5" s="158"/>
      <c r="AF5" s="38">
        <v>5901508810021</v>
      </c>
      <c r="AG5" s="158"/>
      <c r="AH5" s="39">
        <v>5901508800022</v>
      </c>
      <c r="AI5" s="40">
        <v>590150880288</v>
      </c>
    </row>
    <row r="6" spans="1:35" x14ac:dyDescent="0.2">
      <c r="A6" s="145">
        <v>7</v>
      </c>
      <c r="B6" s="178" t="s">
        <v>88</v>
      </c>
      <c r="C6" s="17"/>
      <c r="D6" s="18" t="s">
        <v>42</v>
      </c>
      <c r="E6" s="19" t="s">
        <v>53</v>
      </c>
      <c r="F6" s="15" t="s">
        <v>51</v>
      </c>
      <c r="G6" s="20">
        <v>90</v>
      </c>
      <c r="H6" s="21" t="s">
        <v>1</v>
      </c>
      <c r="I6" s="22">
        <v>5.2900000000000003E-2</v>
      </c>
      <c r="J6" s="23">
        <v>1.1200000000000001</v>
      </c>
      <c r="K6" s="24"/>
      <c r="L6" s="66">
        <v>150</v>
      </c>
      <c r="M6" s="26">
        <f t="shared" ref="M6:M11" si="3">J6*L6</f>
        <v>168.00000000000003</v>
      </c>
      <c r="N6" s="27">
        <v>8.5500000000000007</v>
      </c>
      <c r="O6" s="24"/>
      <c r="P6" s="28">
        <v>5400</v>
      </c>
      <c r="Q6" s="67">
        <f>J6*P6</f>
        <v>6048.0000000000009</v>
      </c>
      <c r="R6" s="27">
        <f t="shared" si="0"/>
        <v>327.8</v>
      </c>
      <c r="S6" s="30">
        <v>2.11</v>
      </c>
      <c r="T6" s="31"/>
      <c r="U6" s="32">
        <v>30.5</v>
      </c>
      <c r="V6" s="32">
        <v>17</v>
      </c>
      <c r="W6" s="32">
        <v>34</v>
      </c>
      <c r="X6" s="33">
        <f t="shared" si="1"/>
        <v>17.600000000000001</v>
      </c>
      <c r="Y6" s="31"/>
      <c r="Z6" s="34"/>
      <c r="AA6" s="31"/>
      <c r="AB6" s="68">
        <f t="shared" si="2"/>
        <v>36</v>
      </c>
      <c r="AC6" s="36">
        <v>15</v>
      </c>
      <c r="AD6" s="37">
        <v>20</v>
      </c>
      <c r="AE6" s="31"/>
      <c r="AF6" s="35">
        <v>5901508810069</v>
      </c>
      <c r="AG6" s="31"/>
      <c r="AH6" s="69">
        <v>5901508800060</v>
      </c>
      <c r="AI6" s="70">
        <v>590150880208</v>
      </c>
    </row>
    <row r="7" spans="1:35" x14ac:dyDescent="0.2">
      <c r="A7" s="145">
        <v>7</v>
      </c>
      <c r="B7" s="174" t="s">
        <v>89</v>
      </c>
      <c r="C7" s="43"/>
      <c r="D7" s="44" t="s">
        <v>43</v>
      </c>
      <c r="E7" s="19" t="s">
        <v>53</v>
      </c>
      <c r="F7" s="45" t="s">
        <v>51</v>
      </c>
      <c r="G7" s="46">
        <v>90</v>
      </c>
      <c r="H7" s="47" t="s">
        <v>1</v>
      </c>
      <c r="I7" s="48">
        <v>6.3500000000000001E-2</v>
      </c>
      <c r="J7" s="49">
        <v>1.27</v>
      </c>
      <c r="K7" s="24"/>
      <c r="L7" s="50">
        <v>150</v>
      </c>
      <c r="M7" s="51">
        <f t="shared" si="3"/>
        <v>190.5</v>
      </c>
      <c r="N7" s="52">
        <v>6.8</v>
      </c>
      <c r="O7" s="24"/>
      <c r="P7" s="53">
        <v>5400</v>
      </c>
      <c r="Q7" s="54">
        <f t="shared" ref="Q7:Q11" si="4">J7*P7</f>
        <v>6858</v>
      </c>
      <c r="R7" s="52">
        <f t="shared" si="0"/>
        <v>264.79999999999995</v>
      </c>
      <c r="S7" s="55">
        <v>2.08</v>
      </c>
      <c r="T7" s="31"/>
      <c r="U7" s="56">
        <v>30.5</v>
      </c>
      <c r="V7" s="56">
        <v>17</v>
      </c>
      <c r="W7" s="56">
        <v>42.5</v>
      </c>
      <c r="X7" s="57">
        <f t="shared" si="1"/>
        <v>22</v>
      </c>
      <c r="Y7" s="31"/>
      <c r="Z7" s="58"/>
      <c r="AA7" s="31"/>
      <c r="AB7" s="60">
        <f t="shared" si="2"/>
        <v>36</v>
      </c>
      <c r="AC7" s="61">
        <v>15</v>
      </c>
      <c r="AD7" s="62">
        <v>20</v>
      </c>
      <c r="AE7" s="31"/>
      <c r="AF7" s="71">
        <v>5901508810083</v>
      </c>
      <c r="AG7" s="31"/>
      <c r="AH7" s="72">
        <v>5901508800084</v>
      </c>
      <c r="AI7" s="73">
        <v>590150880292</v>
      </c>
    </row>
    <row r="8" spans="1:35" x14ac:dyDescent="0.2">
      <c r="A8" s="145">
        <v>7</v>
      </c>
      <c r="B8" s="178" t="s">
        <v>90</v>
      </c>
      <c r="C8" s="17"/>
      <c r="D8" s="18" t="s">
        <v>46</v>
      </c>
      <c r="E8" s="19" t="s">
        <v>53</v>
      </c>
      <c r="F8" s="15" t="s">
        <v>51</v>
      </c>
      <c r="G8" s="20" t="s">
        <v>106</v>
      </c>
      <c r="H8" s="21" t="s">
        <v>1</v>
      </c>
      <c r="I8" s="22">
        <v>5.9200000000000003E-2</v>
      </c>
      <c r="J8" s="23">
        <v>1.24</v>
      </c>
      <c r="K8" s="24"/>
      <c r="L8" s="66">
        <v>100</v>
      </c>
      <c r="M8" s="26">
        <f>J8*L8</f>
        <v>124</v>
      </c>
      <c r="N8" s="27">
        <v>6.3</v>
      </c>
      <c r="O8" s="24"/>
      <c r="P8" s="28">
        <v>4500</v>
      </c>
      <c r="Q8" s="67">
        <f>J8*P8</f>
        <v>5580</v>
      </c>
      <c r="R8" s="27">
        <f t="shared" si="0"/>
        <v>303.5</v>
      </c>
      <c r="S8" s="30">
        <v>2.12</v>
      </c>
      <c r="T8" s="31"/>
      <c r="U8" s="32">
        <v>34</v>
      </c>
      <c r="V8" s="32">
        <v>20</v>
      </c>
      <c r="W8" s="32">
        <v>33</v>
      </c>
      <c r="X8" s="33">
        <f>_xlfn.FLOOR.MATH((U8*V8*W8)/1000,0.05,0)</f>
        <v>22.400000000000002</v>
      </c>
      <c r="Y8" s="31"/>
      <c r="Z8" s="34"/>
      <c r="AA8" s="31"/>
      <c r="AB8" s="68">
        <f t="shared" si="2"/>
        <v>45</v>
      </c>
      <c r="AC8" s="36">
        <v>15</v>
      </c>
      <c r="AD8" s="37">
        <v>20</v>
      </c>
      <c r="AE8" s="31"/>
      <c r="AF8" s="35">
        <v>5901508811486</v>
      </c>
      <c r="AG8" s="31"/>
      <c r="AH8" s="69">
        <v>590150880276</v>
      </c>
      <c r="AI8" s="70">
        <v>590150881352</v>
      </c>
    </row>
    <row r="9" spans="1:35" x14ac:dyDescent="0.2">
      <c r="A9" s="145">
        <v>7</v>
      </c>
      <c r="B9" s="178">
        <v>32011040000</v>
      </c>
      <c r="C9" s="17"/>
      <c r="D9" s="18" t="s">
        <v>47</v>
      </c>
      <c r="E9" s="19" t="s">
        <v>53</v>
      </c>
      <c r="F9" s="15" t="s">
        <v>51</v>
      </c>
      <c r="G9" s="20">
        <v>100</v>
      </c>
      <c r="H9" s="21" t="s">
        <v>1</v>
      </c>
      <c r="I9" s="22">
        <v>8.2799999999999999E-2</v>
      </c>
      <c r="J9" s="23">
        <v>4.5</v>
      </c>
      <c r="K9" s="24"/>
      <c r="L9" s="66">
        <v>100</v>
      </c>
      <c r="M9" s="26">
        <f>J9*L9</f>
        <v>450</v>
      </c>
      <c r="N9" s="27">
        <v>8.8000000000000007</v>
      </c>
      <c r="O9" s="24"/>
      <c r="P9" s="28">
        <v>2400</v>
      </c>
      <c r="Q9" s="67">
        <f>J9*P9</f>
        <v>10800</v>
      </c>
      <c r="R9" s="27">
        <f t="shared" si="0"/>
        <v>231.20000000000002</v>
      </c>
      <c r="S9" s="30">
        <v>1.93</v>
      </c>
      <c r="T9" s="31"/>
      <c r="U9" s="32">
        <v>36</v>
      </c>
      <c r="V9" s="32">
        <v>33</v>
      </c>
      <c r="W9" s="32">
        <v>32</v>
      </c>
      <c r="X9" s="33">
        <f>_xlfn.FLOOR.MATH((U9*V9*W9)/1000,0.05,0)</f>
        <v>38</v>
      </c>
      <c r="Y9" s="31"/>
      <c r="Z9" s="34"/>
      <c r="AA9" s="31"/>
      <c r="AB9" s="68">
        <f t="shared" si="2"/>
        <v>24</v>
      </c>
      <c r="AC9" s="36">
        <v>15</v>
      </c>
      <c r="AD9" s="37">
        <v>20</v>
      </c>
      <c r="AE9" s="31"/>
      <c r="AF9" s="35">
        <v>5901508811516</v>
      </c>
      <c r="AG9" s="31"/>
      <c r="AH9" s="69">
        <v>590150880325</v>
      </c>
      <c r="AI9" s="70">
        <v>590150880352</v>
      </c>
    </row>
    <row r="10" spans="1:35" x14ac:dyDescent="0.2">
      <c r="A10" s="145">
        <v>7</v>
      </c>
      <c r="B10" s="174" t="s">
        <v>91</v>
      </c>
      <c r="C10" s="43"/>
      <c r="D10" s="44" t="s">
        <v>44</v>
      </c>
      <c r="E10" s="19" t="s">
        <v>53</v>
      </c>
      <c r="F10" s="45" t="s">
        <v>51</v>
      </c>
      <c r="G10" s="46">
        <v>90</v>
      </c>
      <c r="H10" s="47" t="s">
        <v>1</v>
      </c>
      <c r="I10" s="48">
        <v>7.1400000000000005E-2</v>
      </c>
      <c r="J10" s="49">
        <v>1.44</v>
      </c>
      <c r="K10" s="24"/>
      <c r="L10" s="50">
        <v>150</v>
      </c>
      <c r="M10" s="51">
        <f t="shared" si="3"/>
        <v>216</v>
      </c>
      <c r="N10" s="52">
        <v>11.399999999999999</v>
      </c>
      <c r="O10" s="24"/>
      <c r="P10" s="53">
        <v>3900</v>
      </c>
      <c r="Q10" s="54">
        <f t="shared" si="4"/>
        <v>5616</v>
      </c>
      <c r="R10" s="52">
        <f t="shared" si="0"/>
        <v>316.39999999999998</v>
      </c>
      <c r="S10" s="55">
        <v>2.17</v>
      </c>
      <c r="T10" s="31"/>
      <c r="U10" s="56">
        <v>40</v>
      </c>
      <c r="V10" s="56">
        <v>18</v>
      </c>
      <c r="W10" s="56">
        <v>39</v>
      </c>
      <c r="X10" s="57">
        <f t="shared" si="1"/>
        <v>28.05</v>
      </c>
      <c r="Y10" s="31"/>
      <c r="Z10" s="58"/>
      <c r="AA10" s="31"/>
      <c r="AB10" s="60">
        <f t="shared" si="2"/>
        <v>26</v>
      </c>
      <c r="AC10" s="61">
        <v>15</v>
      </c>
      <c r="AD10" s="62">
        <v>20</v>
      </c>
      <c r="AE10" s="31"/>
      <c r="AF10" s="71">
        <v>5901508810144</v>
      </c>
      <c r="AG10" s="31"/>
      <c r="AH10" s="72">
        <v>5901508800145</v>
      </c>
      <c r="AI10" s="73">
        <v>590150880209</v>
      </c>
    </row>
    <row r="11" spans="1:35" x14ac:dyDescent="0.2">
      <c r="A11" s="145">
        <v>7</v>
      </c>
      <c r="B11" s="178" t="s">
        <v>92</v>
      </c>
      <c r="C11" s="17"/>
      <c r="D11" s="18" t="s">
        <v>45</v>
      </c>
      <c r="E11" s="19" t="s">
        <v>53</v>
      </c>
      <c r="F11" s="15" t="s">
        <v>51</v>
      </c>
      <c r="G11" s="20">
        <v>90</v>
      </c>
      <c r="H11" s="21" t="s">
        <v>1</v>
      </c>
      <c r="I11" s="22">
        <v>8.0399999999999999E-2</v>
      </c>
      <c r="J11" s="23">
        <v>1.64</v>
      </c>
      <c r="K11" s="24"/>
      <c r="L11" s="66">
        <v>150</v>
      </c>
      <c r="M11" s="26">
        <f t="shared" si="3"/>
        <v>245.99999999999997</v>
      </c>
      <c r="N11" s="27">
        <v>8.6999999999999993</v>
      </c>
      <c r="O11" s="24"/>
      <c r="P11" s="28">
        <v>3600</v>
      </c>
      <c r="Q11" s="67">
        <f t="shared" si="4"/>
        <v>5904</v>
      </c>
      <c r="R11" s="27">
        <f t="shared" si="0"/>
        <v>228.79999999999998</v>
      </c>
      <c r="S11" s="30">
        <v>2.19</v>
      </c>
      <c r="T11" s="31"/>
      <c r="U11" s="32">
        <v>50</v>
      </c>
      <c r="V11" s="32">
        <v>18</v>
      </c>
      <c r="W11" s="32">
        <v>39</v>
      </c>
      <c r="X11" s="33">
        <f t="shared" si="1"/>
        <v>35.1</v>
      </c>
      <c r="Y11" s="31"/>
      <c r="Z11" s="34"/>
      <c r="AA11" s="31"/>
      <c r="AB11" s="68">
        <f t="shared" si="2"/>
        <v>24</v>
      </c>
      <c r="AC11" s="36">
        <v>15</v>
      </c>
      <c r="AD11" s="37">
        <v>20</v>
      </c>
      <c r="AE11" s="31"/>
      <c r="AF11" s="35">
        <v>5901508810168</v>
      </c>
      <c r="AG11" s="31"/>
      <c r="AH11" s="69">
        <v>5901508800169</v>
      </c>
      <c r="AI11" s="70">
        <v>590150880210</v>
      </c>
    </row>
    <row r="12" spans="1:35" ht="5.85" customHeight="1" x14ac:dyDescent="0.2">
      <c r="A12" s="146"/>
      <c r="B12" s="179"/>
      <c r="I12" s="81"/>
      <c r="AH12" s="84"/>
      <c r="AI12" s="84"/>
    </row>
    <row r="13" spans="1:35" x14ac:dyDescent="0.2">
      <c r="A13" s="147" t="s">
        <v>9</v>
      </c>
      <c r="B13" s="178">
        <v>10232030000</v>
      </c>
      <c r="C13" s="17"/>
      <c r="D13" s="18" t="s">
        <v>41</v>
      </c>
      <c r="E13" s="121" t="s">
        <v>103</v>
      </c>
      <c r="F13" s="15" t="s">
        <v>65</v>
      </c>
      <c r="G13" s="20">
        <v>90</v>
      </c>
      <c r="H13" s="21" t="s">
        <v>0</v>
      </c>
      <c r="I13" s="22">
        <v>2.1700000000000001E-2</v>
      </c>
      <c r="J13" s="23">
        <v>0.54</v>
      </c>
      <c r="K13" s="24"/>
      <c r="L13" s="25">
        <v>250</v>
      </c>
      <c r="M13" s="26">
        <f t="shared" ref="M13:M21" si="5">J13*L13</f>
        <v>135</v>
      </c>
      <c r="N13" s="27">
        <v>5.85</v>
      </c>
      <c r="O13" s="24"/>
      <c r="P13" s="28">
        <v>12000</v>
      </c>
      <c r="Q13" s="29">
        <f t="shared" ref="Q13:Q23" si="6">J13*P13</f>
        <v>6480</v>
      </c>
      <c r="R13" s="27">
        <f t="shared" ref="R13:R23" si="7">N13*AB13+AD13</f>
        <v>300.79999999999995</v>
      </c>
      <c r="S13" s="30">
        <v>2.1800000000000002</v>
      </c>
      <c r="T13" s="31"/>
      <c r="U13" s="32">
        <v>18</v>
      </c>
      <c r="V13" s="32">
        <v>8</v>
      </c>
      <c r="W13" s="32">
        <v>22.5</v>
      </c>
      <c r="X13" s="33">
        <f t="shared" ref="X13:X21" si="8">_xlfn.FLOOR.MATH((U13*V13*W13)/1000,0.05,0)</f>
        <v>3.2</v>
      </c>
      <c r="Y13" s="31"/>
      <c r="Z13" s="34"/>
      <c r="AA13" s="31"/>
      <c r="AB13" s="35">
        <f t="shared" ref="AB13:AB23" si="9">P13/L13</f>
        <v>48</v>
      </c>
      <c r="AC13" s="36">
        <v>15</v>
      </c>
      <c r="AD13" s="37">
        <v>20</v>
      </c>
      <c r="AE13" s="31"/>
      <c r="AF13" s="35">
        <v>5901508812414</v>
      </c>
      <c r="AG13" s="31"/>
      <c r="AH13" s="69">
        <v>590150880241</v>
      </c>
      <c r="AI13" s="70">
        <v>590150881288</v>
      </c>
    </row>
    <row r="14" spans="1:35" x14ac:dyDescent="0.2">
      <c r="A14" s="147" t="s">
        <v>9</v>
      </c>
      <c r="B14" s="174">
        <v>10432030000</v>
      </c>
      <c r="C14" s="43"/>
      <c r="D14" s="44" t="s">
        <v>40</v>
      </c>
      <c r="E14" s="121" t="s">
        <v>103</v>
      </c>
      <c r="F14" s="45" t="s">
        <v>65</v>
      </c>
      <c r="G14" s="46">
        <v>90</v>
      </c>
      <c r="H14" s="47" t="s">
        <v>0</v>
      </c>
      <c r="I14" s="48">
        <v>3.5200000000000002E-2</v>
      </c>
      <c r="J14" s="49">
        <v>0.68</v>
      </c>
      <c r="K14" s="24"/>
      <c r="L14" s="50">
        <v>300</v>
      </c>
      <c r="M14" s="51">
        <f t="shared" si="5"/>
        <v>204.00000000000003</v>
      </c>
      <c r="N14" s="52">
        <v>10.98</v>
      </c>
      <c r="O14" s="24"/>
      <c r="P14" s="53">
        <v>9000</v>
      </c>
      <c r="Q14" s="54">
        <f t="shared" si="6"/>
        <v>6120</v>
      </c>
      <c r="R14" s="52">
        <f t="shared" si="7"/>
        <v>349.40000000000003</v>
      </c>
      <c r="S14" s="55">
        <v>2.1</v>
      </c>
      <c r="T14" s="31"/>
      <c r="U14" s="56">
        <v>24</v>
      </c>
      <c r="V14" s="56">
        <v>10</v>
      </c>
      <c r="W14" s="56">
        <v>32</v>
      </c>
      <c r="X14" s="57">
        <f t="shared" si="8"/>
        <v>7.65</v>
      </c>
      <c r="Y14" s="31"/>
      <c r="Z14" s="58"/>
      <c r="AA14" s="31"/>
      <c r="AB14" s="60">
        <f t="shared" si="9"/>
        <v>30</v>
      </c>
      <c r="AC14" s="61">
        <v>15</v>
      </c>
      <c r="AD14" s="62">
        <v>20</v>
      </c>
      <c r="AE14" s="31"/>
      <c r="AF14" s="71">
        <v>5901508810977</v>
      </c>
      <c r="AG14" s="31"/>
      <c r="AH14" s="72">
        <v>5901508800978</v>
      </c>
      <c r="AI14" s="73">
        <v>590150880289</v>
      </c>
    </row>
    <row r="15" spans="1:35" x14ac:dyDescent="0.2">
      <c r="A15" s="147" t="s">
        <v>9</v>
      </c>
      <c r="B15" s="178">
        <v>10832030000</v>
      </c>
      <c r="C15" s="17"/>
      <c r="D15" s="18" t="s">
        <v>42</v>
      </c>
      <c r="E15" s="121" t="s">
        <v>103</v>
      </c>
      <c r="F15" s="15" t="s">
        <v>65</v>
      </c>
      <c r="G15" s="20">
        <v>90</v>
      </c>
      <c r="H15" s="21" t="s">
        <v>0</v>
      </c>
      <c r="I15" s="22">
        <v>4.9299999999999997E-2</v>
      </c>
      <c r="J15" s="23">
        <v>0.99</v>
      </c>
      <c r="K15" s="24"/>
      <c r="L15" s="25">
        <v>150</v>
      </c>
      <c r="M15" s="26">
        <f t="shared" si="5"/>
        <v>148.5</v>
      </c>
      <c r="N15" s="27">
        <v>7.9499999999999993</v>
      </c>
      <c r="O15" s="24"/>
      <c r="P15" s="28">
        <v>5400</v>
      </c>
      <c r="Q15" s="29">
        <f t="shared" si="6"/>
        <v>5346</v>
      </c>
      <c r="R15" s="27">
        <f t="shared" si="7"/>
        <v>306.2</v>
      </c>
      <c r="S15" s="30">
        <v>2.11</v>
      </c>
      <c r="T15" s="31"/>
      <c r="U15" s="32">
        <v>30.5</v>
      </c>
      <c r="V15" s="32">
        <v>17</v>
      </c>
      <c r="W15" s="32">
        <v>34</v>
      </c>
      <c r="X15" s="33">
        <f t="shared" si="8"/>
        <v>17.600000000000001</v>
      </c>
      <c r="Y15" s="31"/>
      <c r="Z15" s="34"/>
      <c r="AA15" s="31"/>
      <c r="AB15" s="35">
        <f t="shared" si="9"/>
        <v>36</v>
      </c>
      <c r="AC15" s="36">
        <v>15</v>
      </c>
      <c r="AD15" s="37">
        <v>20</v>
      </c>
      <c r="AE15" s="31"/>
      <c r="AF15" s="35">
        <v>5901508812001</v>
      </c>
      <c r="AG15" s="31"/>
      <c r="AH15" s="69">
        <v>590150880200</v>
      </c>
      <c r="AI15" s="70">
        <v>590150881344</v>
      </c>
    </row>
    <row r="16" spans="1:35" x14ac:dyDescent="0.2">
      <c r="A16" s="147" t="s">
        <v>9</v>
      </c>
      <c r="B16" s="174">
        <v>11032030000</v>
      </c>
      <c r="C16" s="43"/>
      <c r="D16" s="44" t="s">
        <v>43</v>
      </c>
      <c r="E16" s="121" t="s">
        <v>103</v>
      </c>
      <c r="F16" s="45" t="s">
        <v>65</v>
      </c>
      <c r="G16" s="46">
        <v>90</v>
      </c>
      <c r="H16" s="47" t="s">
        <v>0</v>
      </c>
      <c r="I16" s="48">
        <v>5.8599999999999999E-2</v>
      </c>
      <c r="J16" s="49">
        <v>1.1299999999999999</v>
      </c>
      <c r="K16" s="24"/>
      <c r="L16" s="50">
        <v>150</v>
      </c>
      <c r="M16" s="51">
        <f t="shared" si="5"/>
        <v>169.49999999999997</v>
      </c>
      <c r="N16" s="52">
        <v>6.05</v>
      </c>
      <c r="O16" s="24"/>
      <c r="P16" s="53">
        <v>5400</v>
      </c>
      <c r="Q16" s="54">
        <f t="shared" si="6"/>
        <v>6101.9999999999991</v>
      </c>
      <c r="R16" s="52">
        <f t="shared" si="7"/>
        <v>237.79999999999998</v>
      </c>
      <c r="S16" s="55">
        <v>2.11</v>
      </c>
      <c r="T16" s="31"/>
      <c r="U16" s="56">
        <v>30.5</v>
      </c>
      <c r="V16" s="56">
        <v>17</v>
      </c>
      <c r="W16" s="56">
        <v>42.5</v>
      </c>
      <c r="X16" s="57">
        <f t="shared" si="8"/>
        <v>22</v>
      </c>
      <c r="Y16" s="31"/>
      <c r="Z16" s="58"/>
      <c r="AA16" s="31"/>
      <c r="AB16" s="60">
        <f t="shared" si="9"/>
        <v>36</v>
      </c>
      <c r="AC16" s="61">
        <v>15</v>
      </c>
      <c r="AD16" s="62">
        <v>20</v>
      </c>
      <c r="AE16" s="31"/>
      <c r="AF16" s="71">
        <v>5901508811110</v>
      </c>
      <c r="AG16" s="31"/>
      <c r="AH16" s="72">
        <v>5901508801111</v>
      </c>
      <c r="AI16" s="73">
        <v>590150880294</v>
      </c>
    </row>
    <row r="17" spans="1:35" x14ac:dyDescent="0.2">
      <c r="A17" s="147" t="s">
        <v>9</v>
      </c>
      <c r="B17" s="174">
        <v>11832030000</v>
      </c>
      <c r="C17" s="43"/>
      <c r="D17" s="44" t="s">
        <v>46</v>
      </c>
      <c r="E17" s="121" t="s">
        <v>103</v>
      </c>
      <c r="F17" s="45" t="s">
        <v>65</v>
      </c>
      <c r="G17" s="46">
        <v>90</v>
      </c>
      <c r="H17" s="47" t="s">
        <v>0</v>
      </c>
      <c r="I17" s="48">
        <v>5.5100000000000003E-2</v>
      </c>
      <c r="J17" s="49">
        <v>1.1100000000000001</v>
      </c>
      <c r="K17" s="24"/>
      <c r="L17" s="50">
        <v>100</v>
      </c>
      <c r="M17" s="51">
        <f>J17*L17</f>
        <v>111.00000000000001</v>
      </c>
      <c r="N17" s="52">
        <v>5.9</v>
      </c>
      <c r="O17" s="24"/>
      <c r="P17" s="53">
        <v>4000</v>
      </c>
      <c r="Q17" s="54">
        <f>J17*P17</f>
        <v>4440</v>
      </c>
      <c r="R17" s="52">
        <f t="shared" si="7"/>
        <v>256</v>
      </c>
      <c r="S17" s="55">
        <v>2.09</v>
      </c>
      <c r="T17" s="31"/>
      <c r="U17" s="56">
        <v>34</v>
      </c>
      <c r="V17" s="56">
        <v>20</v>
      </c>
      <c r="W17" s="56">
        <v>33</v>
      </c>
      <c r="X17" s="57">
        <f>_xlfn.FLOOR.MATH((U17*V17*W17)/1000,0.05,0)</f>
        <v>22.400000000000002</v>
      </c>
      <c r="Y17" s="31"/>
      <c r="Z17" s="58"/>
      <c r="AA17" s="31"/>
      <c r="AB17" s="60">
        <f t="shared" si="9"/>
        <v>40</v>
      </c>
      <c r="AC17" s="61">
        <v>15</v>
      </c>
      <c r="AD17" s="62">
        <v>20</v>
      </c>
      <c r="AE17" s="31"/>
      <c r="AF17" s="71">
        <v>5901508811493</v>
      </c>
      <c r="AG17" s="31"/>
      <c r="AH17" s="72">
        <v>590150881324</v>
      </c>
      <c r="AI17" s="73">
        <v>590150881353</v>
      </c>
    </row>
    <row r="18" spans="1:35" x14ac:dyDescent="0.2">
      <c r="A18" s="147" t="s">
        <v>9</v>
      </c>
      <c r="B18" s="178">
        <v>12432030000</v>
      </c>
      <c r="C18" s="17"/>
      <c r="D18" s="18" t="s">
        <v>38</v>
      </c>
      <c r="E18" s="121" t="s">
        <v>103</v>
      </c>
      <c r="F18" s="15" t="s">
        <v>65</v>
      </c>
      <c r="G18" s="20">
        <v>90</v>
      </c>
      <c r="H18" s="21" t="s">
        <v>0</v>
      </c>
      <c r="I18" s="22">
        <v>6.4700999999999995E-2</v>
      </c>
      <c r="J18" s="23">
        <v>1.1200000000000001</v>
      </c>
      <c r="K18" s="24"/>
      <c r="L18" s="25">
        <v>150</v>
      </c>
      <c r="M18" s="26">
        <f>J18*L18</f>
        <v>168.00000000000003</v>
      </c>
      <c r="N18" s="27">
        <v>10.26</v>
      </c>
      <c r="O18" s="24"/>
      <c r="P18" s="28">
        <v>3600</v>
      </c>
      <c r="Q18" s="29">
        <f>J18*P18</f>
        <v>4032.0000000000005</v>
      </c>
      <c r="R18" s="27">
        <f t="shared" si="7"/>
        <v>266.24</v>
      </c>
      <c r="S18" s="30">
        <v>2.09</v>
      </c>
      <c r="T18" s="31"/>
      <c r="U18" s="32">
        <v>35</v>
      </c>
      <c r="V18" s="32">
        <v>15</v>
      </c>
      <c r="W18" s="32">
        <v>44</v>
      </c>
      <c r="X18" s="33">
        <f>_xlfn.FLOOR.MATH((U18*V18*W18)/1000,0.05,0)</f>
        <v>23.1</v>
      </c>
      <c r="Y18" s="31"/>
      <c r="Z18" s="34"/>
      <c r="AA18" s="31"/>
      <c r="AB18" s="35">
        <f t="shared" si="9"/>
        <v>24</v>
      </c>
      <c r="AC18" s="36">
        <v>15</v>
      </c>
      <c r="AD18" s="37">
        <v>20</v>
      </c>
      <c r="AE18" s="31"/>
      <c r="AF18" s="35"/>
      <c r="AG18" s="31"/>
      <c r="AH18" s="69"/>
      <c r="AI18" s="70"/>
    </row>
    <row r="19" spans="1:35" x14ac:dyDescent="0.2">
      <c r="A19" s="147" t="s">
        <v>9</v>
      </c>
      <c r="B19" s="174">
        <v>32032030000</v>
      </c>
      <c r="C19" s="43"/>
      <c r="D19" s="44" t="s">
        <v>47</v>
      </c>
      <c r="E19" s="121" t="s">
        <v>103</v>
      </c>
      <c r="F19" s="45" t="s">
        <v>65</v>
      </c>
      <c r="G19" s="46">
        <v>90</v>
      </c>
      <c r="H19" s="47" t="s">
        <v>0</v>
      </c>
      <c r="I19" s="48">
        <v>7.5347999999999998E-2</v>
      </c>
      <c r="J19" s="49">
        <v>3.7</v>
      </c>
      <c r="K19" s="24"/>
      <c r="L19" s="50">
        <v>100</v>
      </c>
      <c r="M19" s="51">
        <f>J19*L19</f>
        <v>370</v>
      </c>
      <c r="N19" s="52">
        <v>7.65</v>
      </c>
      <c r="O19" s="24"/>
      <c r="P19" s="53">
        <v>2400</v>
      </c>
      <c r="Q19" s="54">
        <f>J19*P19</f>
        <v>8880</v>
      </c>
      <c r="R19" s="52">
        <f t="shared" si="7"/>
        <v>203.60000000000002</v>
      </c>
      <c r="S19" s="55">
        <v>1.93</v>
      </c>
      <c r="T19" s="31"/>
      <c r="U19" s="56">
        <v>36</v>
      </c>
      <c r="V19" s="56">
        <v>33</v>
      </c>
      <c r="W19" s="56">
        <v>32</v>
      </c>
      <c r="X19" s="57">
        <f>_xlfn.FLOOR.MATH((U19*V19*W19)/1000,0.05,0)</f>
        <v>38</v>
      </c>
      <c r="Y19" s="31"/>
      <c r="Z19" s="58"/>
      <c r="AA19" s="31"/>
      <c r="AB19" s="60">
        <f t="shared" si="9"/>
        <v>24</v>
      </c>
      <c r="AC19" s="61">
        <v>15</v>
      </c>
      <c r="AD19" s="62">
        <v>20</v>
      </c>
      <c r="AE19" s="31"/>
      <c r="AF19" s="71">
        <v>5901508811653</v>
      </c>
      <c r="AG19" s="31"/>
      <c r="AH19" s="72">
        <v>590150880326</v>
      </c>
      <c r="AI19" s="73">
        <v>590150880353</v>
      </c>
    </row>
    <row r="20" spans="1:35" x14ac:dyDescent="0.2">
      <c r="A20" s="147" t="s">
        <v>9</v>
      </c>
      <c r="B20" s="178">
        <v>11232030000</v>
      </c>
      <c r="C20" s="17"/>
      <c r="D20" s="18" t="s">
        <v>44</v>
      </c>
      <c r="E20" s="121" t="s">
        <v>103</v>
      </c>
      <c r="F20" s="15" t="s">
        <v>65</v>
      </c>
      <c r="G20" s="20">
        <v>90</v>
      </c>
      <c r="H20" s="21" t="s">
        <v>0</v>
      </c>
      <c r="I20" s="22">
        <v>6.4974000000000004E-2</v>
      </c>
      <c r="J20" s="23">
        <v>1.29</v>
      </c>
      <c r="K20" s="24"/>
      <c r="L20" s="25">
        <v>150</v>
      </c>
      <c r="M20" s="26">
        <f t="shared" si="5"/>
        <v>193.5</v>
      </c>
      <c r="N20" s="27">
        <v>10.274999999999999</v>
      </c>
      <c r="O20" s="24"/>
      <c r="P20" s="28">
        <v>3000</v>
      </c>
      <c r="Q20" s="29">
        <f t="shared" si="6"/>
        <v>3870</v>
      </c>
      <c r="R20" s="27">
        <f t="shared" si="7"/>
        <v>225.49999999999997</v>
      </c>
      <c r="S20" s="30">
        <v>2.17</v>
      </c>
      <c r="T20" s="31"/>
      <c r="U20" s="32">
        <v>40</v>
      </c>
      <c r="V20" s="32">
        <v>18</v>
      </c>
      <c r="W20" s="32">
        <v>39</v>
      </c>
      <c r="X20" s="33">
        <f t="shared" si="8"/>
        <v>28.05</v>
      </c>
      <c r="Y20" s="31"/>
      <c r="Z20" s="34"/>
      <c r="AA20" s="31"/>
      <c r="AB20" s="35">
        <f t="shared" si="9"/>
        <v>20</v>
      </c>
      <c r="AC20" s="36">
        <v>15</v>
      </c>
      <c r="AD20" s="37">
        <v>20</v>
      </c>
      <c r="AE20" s="31"/>
      <c r="AF20" s="35">
        <v>5901508811257</v>
      </c>
      <c r="AG20" s="31"/>
      <c r="AH20" s="69">
        <v>590150880125</v>
      </c>
      <c r="AI20" s="70">
        <v>590150881171</v>
      </c>
    </row>
    <row r="21" spans="1:35" x14ac:dyDescent="0.2">
      <c r="A21" s="147" t="s">
        <v>9</v>
      </c>
      <c r="B21" s="174">
        <v>11432030000</v>
      </c>
      <c r="C21" s="43"/>
      <c r="D21" s="44" t="s">
        <v>45</v>
      </c>
      <c r="E21" s="121" t="s">
        <v>103</v>
      </c>
      <c r="F21" s="45" t="s">
        <v>65</v>
      </c>
      <c r="G21" s="46">
        <v>90</v>
      </c>
      <c r="H21" s="47" t="s">
        <v>0</v>
      </c>
      <c r="I21" s="48">
        <v>7.3164000000000007E-2</v>
      </c>
      <c r="J21" s="49">
        <v>1.48</v>
      </c>
      <c r="K21" s="24"/>
      <c r="L21" s="50">
        <v>150</v>
      </c>
      <c r="M21" s="51">
        <f t="shared" si="5"/>
        <v>222</v>
      </c>
      <c r="N21" s="52">
        <v>11.7</v>
      </c>
      <c r="O21" s="24"/>
      <c r="P21" s="53">
        <v>3600</v>
      </c>
      <c r="Q21" s="54">
        <f t="shared" si="6"/>
        <v>5328</v>
      </c>
      <c r="R21" s="52">
        <f t="shared" si="7"/>
        <v>300.79999999999995</v>
      </c>
      <c r="S21" s="55">
        <v>2.19</v>
      </c>
      <c r="T21" s="31"/>
      <c r="U21" s="56">
        <v>50</v>
      </c>
      <c r="V21" s="56">
        <v>18</v>
      </c>
      <c r="W21" s="56">
        <v>39</v>
      </c>
      <c r="X21" s="57">
        <f t="shared" si="8"/>
        <v>35.1</v>
      </c>
      <c r="Y21" s="31"/>
      <c r="Z21" s="58"/>
      <c r="AA21" s="31"/>
      <c r="AB21" s="60">
        <f t="shared" si="9"/>
        <v>24</v>
      </c>
      <c r="AC21" s="61">
        <v>15</v>
      </c>
      <c r="AD21" s="62">
        <v>20</v>
      </c>
      <c r="AE21" s="31"/>
      <c r="AF21" s="71">
        <v>5901508811127</v>
      </c>
      <c r="AG21" s="31"/>
      <c r="AH21" s="72">
        <v>5901508801128</v>
      </c>
      <c r="AI21" s="73">
        <v>590150881346</v>
      </c>
    </row>
    <row r="22" spans="1:35" s="84" customFormat="1" ht="5.85" customHeight="1" x14ac:dyDescent="0.3">
      <c r="A22" s="148"/>
      <c r="B22" s="181"/>
      <c r="C22" s="123"/>
      <c r="E22" s="124"/>
      <c r="I22" s="125"/>
      <c r="J22" s="126"/>
      <c r="M22" s="126"/>
    </row>
    <row r="23" spans="1:35" x14ac:dyDescent="0.2">
      <c r="A23" s="147" t="s">
        <v>69</v>
      </c>
      <c r="B23" s="174" t="s">
        <v>84</v>
      </c>
      <c r="C23" s="43"/>
      <c r="D23" s="44" t="s">
        <v>76</v>
      </c>
      <c r="E23" s="173" t="s">
        <v>54</v>
      </c>
      <c r="F23" s="45" t="s">
        <v>51</v>
      </c>
      <c r="G23" s="46">
        <v>70</v>
      </c>
      <c r="H23" s="47" t="s">
        <v>1</v>
      </c>
      <c r="I23" s="48">
        <v>1.9699999999999999E-2</v>
      </c>
      <c r="J23" s="122">
        <v>0.38</v>
      </c>
      <c r="K23" s="24"/>
      <c r="L23" s="159">
        <v>250</v>
      </c>
      <c r="M23" s="153">
        <f>J23*L23</f>
        <v>95</v>
      </c>
      <c r="N23" s="154">
        <v>5.35</v>
      </c>
      <c r="O23" s="24"/>
      <c r="P23" s="53">
        <v>21000</v>
      </c>
      <c r="Q23" s="172">
        <f t="shared" si="6"/>
        <v>7980</v>
      </c>
      <c r="R23" s="154">
        <f t="shared" si="7"/>
        <v>469.4</v>
      </c>
      <c r="S23" s="155">
        <v>2.04</v>
      </c>
      <c r="T23" s="31"/>
      <c r="U23" s="56">
        <v>18</v>
      </c>
      <c r="V23" s="56">
        <v>8</v>
      </c>
      <c r="W23" s="56">
        <v>23.5</v>
      </c>
      <c r="X23" s="156">
        <f t="shared" ref="X23" si="10">_xlfn.FLOOR.MATH((U23*V23*W23)/1000,0.05,0)</f>
        <v>3.35</v>
      </c>
      <c r="Y23" s="31"/>
      <c r="Z23" s="58"/>
      <c r="AA23" s="31"/>
      <c r="AB23" s="60">
        <f t="shared" si="9"/>
        <v>84</v>
      </c>
      <c r="AC23" s="61">
        <v>15</v>
      </c>
      <c r="AD23" s="62">
        <v>20</v>
      </c>
      <c r="AE23" s="31"/>
      <c r="AF23" s="71"/>
      <c r="AG23" s="31"/>
      <c r="AH23" s="72"/>
      <c r="AI23" s="73"/>
    </row>
    <row r="24" spans="1:35" s="168" customFormat="1" x14ac:dyDescent="0.2">
      <c r="A24" s="166" t="s">
        <v>69</v>
      </c>
      <c r="B24" s="180" t="s">
        <v>8</v>
      </c>
      <c r="C24" s="167" t="s">
        <v>39</v>
      </c>
      <c r="D24" s="86" t="s">
        <v>72</v>
      </c>
      <c r="E24" s="151" t="s">
        <v>54</v>
      </c>
      <c r="F24" s="87" t="s">
        <v>51</v>
      </c>
      <c r="G24" s="88">
        <v>70</v>
      </c>
      <c r="H24" s="85" t="s">
        <v>1</v>
      </c>
      <c r="I24" s="89">
        <v>4.0500000000000001E-2</v>
      </c>
      <c r="J24" s="183">
        <v>0.41</v>
      </c>
      <c r="K24" s="91"/>
      <c r="L24" s="92">
        <v>250</v>
      </c>
      <c r="M24" s="90">
        <f t="shared" ref="M24:M27" si="11">J24*L24</f>
        <v>102.5</v>
      </c>
      <c r="N24" s="93">
        <v>11.1</v>
      </c>
      <c r="O24" s="91"/>
      <c r="P24" s="94">
        <v>4000</v>
      </c>
      <c r="Q24" s="95">
        <f t="shared" ref="Q24:Q27" si="12">J24*P24</f>
        <v>1640</v>
      </c>
      <c r="R24" s="93">
        <f>N24*AB24+AD24</f>
        <v>197.6</v>
      </c>
      <c r="S24" s="96">
        <v>1.77</v>
      </c>
      <c r="T24" s="97"/>
      <c r="U24" s="98">
        <v>32</v>
      </c>
      <c r="V24" s="98">
        <v>17</v>
      </c>
      <c r="W24" s="98">
        <v>42</v>
      </c>
      <c r="X24" s="99">
        <f t="shared" ref="X24:X27" si="13">_xlfn.FLOOR.MATH((U24*V24*W24)/1000,0.05,0)</f>
        <v>22.8</v>
      </c>
      <c r="Y24" s="97"/>
      <c r="Z24" s="100"/>
      <c r="AA24" s="97"/>
      <c r="AB24" s="101">
        <f>P24/L24</f>
        <v>16</v>
      </c>
      <c r="AC24" s="102">
        <v>15</v>
      </c>
      <c r="AD24" s="103">
        <v>20</v>
      </c>
      <c r="AE24" s="97"/>
      <c r="AF24" s="101">
        <v>5901508813992</v>
      </c>
      <c r="AG24" s="97"/>
      <c r="AH24" s="120">
        <v>5901508803993</v>
      </c>
      <c r="AI24" s="101">
        <v>5901508814401</v>
      </c>
    </row>
    <row r="25" spans="1:35" s="205" customFormat="1" x14ac:dyDescent="0.2">
      <c r="A25" s="184" t="s">
        <v>69</v>
      </c>
      <c r="B25" s="185" t="s">
        <v>96</v>
      </c>
      <c r="C25" s="186" t="s">
        <v>39</v>
      </c>
      <c r="D25" s="187" t="s">
        <v>99</v>
      </c>
      <c r="E25" s="151" t="s">
        <v>54</v>
      </c>
      <c r="F25" s="188" t="s">
        <v>51</v>
      </c>
      <c r="G25" s="189">
        <v>70</v>
      </c>
      <c r="H25" s="190" t="s">
        <v>1</v>
      </c>
      <c r="I25" s="191" t="s">
        <v>100</v>
      </c>
      <c r="J25" s="192">
        <v>0.39</v>
      </c>
      <c r="K25" s="193"/>
      <c r="L25" s="194">
        <v>100</v>
      </c>
      <c r="M25" s="195">
        <f>J25*L25</f>
        <v>39</v>
      </c>
      <c r="N25" s="110" t="s">
        <v>101</v>
      </c>
      <c r="O25" s="193"/>
      <c r="P25" s="196">
        <v>6000</v>
      </c>
      <c r="Q25" s="197">
        <f t="shared" si="12"/>
        <v>2340</v>
      </c>
      <c r="R25" s="93" t="e">
        <f>N25*AB25+AD25</f>
        <v>#VALUE!</v>
      </c>
      <c r="S25" s="113">
        <v>1.8</v>
      </c>
      <c r="T25" s="198"/>
      <c r="U25" s="199">
        <v>32</v>
      </c>
      <c r="V25" s="199">
        <v>20</v>
      </c>
      <c r="W25" s="199">
        <v>32</v>
      </c>
      <c r="X25" s="115">
        <f t="shared" si="13"/>
        <v>20.450000000000003</v>
      </c>
      <c r="Y25" s="198"/>
      <c r="Z25" s="200"/>
      <c r="AA25" s="198"/>
      <c r="AB25" s="201">
        <f>P25/L25</f>
        <v>60</v>
      </c>
      <c r="AC25" s="202">
        <v>15</v>
      </c>
      <c r="AD25" s="203">
        <v>20</v>
      </c>
      <c r="AE25" s="198"/>
      <c r="AF25" s="201"/>
      <c r="AG25" s="198"/>
      <c r="AH25" s="204"/>
      <c r="AI25" s="201"/>
    </row>
    <row r="26" spans="1:35" x14ac:dyDescent="0.2">
      <c r="A26" s="147" t="s">
        <v>69</v>
      </c>
      <c r="B26" s="178" t="s">
        <v>78</v>
      </c>
      <c r="C26" s="17"/>
      <c r="D26" s="18" t="s">
        <v>75</v>
      </c>
      <c r="E26" s="169" t="s">
        <v>54</v>
      </c>
      <c r="F26" s="15" t="s">
        <v>51</v>
      </c>
      <c r="G26" s="20">
        <v>70</v>
      </c>
      <c r="H26" s="21" t="s">
        <v>1</v>
      </c>
      <c r="I26" s="22">
        <v>3.9199999999999999E-2</v>
      </c>
      <c r="J26" s="23">
        <v>0.5</v>
      </c>
      <c r="K26" s="24"/>
      <c r="L26" s="25">
        <v>250</v>
      </c>
      <c r="M26" s="26">
        <f t="shared" ref="M26" si="14">J26*L26</f>
        <v>125</v>
      </c>
      <c r="N26" s="27">
        <v>9.7200000000000006</v>
      </c>
      <c r="O26" s="24"/>
      <c r="P26" s="28">
        <v>12000</v>
      </c>
      <c r="Q26" s="29">
        <f t="shared" ref="Q26" si="15">J26*P26</f>
        <v>6000</v>
      </c>
      <c r="R26" s="27">
        <f>N26*AB26+AD26</f>
        <v>486.56000000000006</v>
      </c>
      <c r="S26" s="30">
        <v>2.12</v>
      </c>
      <c r="T26" s="31"/>
      <c r="U26" s="32">
        <v>32</v>
      </c>
      <c r="V26" s="32">
        <v>22</v>
      </c>
      <c r="W26" s="32">
        <v>25</v>
      </c>
      <c r="X26" s="33">
        <f t="shared" si="13"/>
        <v>17.600000000000001</v>
      </c>
      <c r="Y26" s="31"/>
      <c r="Z26" s="34"/>
      <c r="AA26" s="31"/>
      <c r="AB26" s="35">
        <f>P26/L26</f>
        <v>48</v>
      </c>
      <c r="AC26" s="36">
        <v>15</v>
      </c>
      <c r="AD26" s="37">
        <v>20</v>
      </c>
      <c r="AE26" s="31"/>
      <c r="AF26" s="35">
        <v>5901508814012</v>
      </c>
      <c r="AG26" s="31"/>
      <c r="AH26" s="69">
        <v>5901508804013</v>
      </c>
      <c r="AI26" s="70">
        <v>5901508804310</v>
      </c>
    </row>
    <row r="27" spans="1:35" s="168" customFormat="1" x14ac:dyDescent="0.2">
      <c r="A27" s="166" t="s">
        <v>69</v>
      </c>
      <c r="B27" s="127" t="s">
        <v>50</v>
      </c>
      <c r="C27" s="170" t="s">
        <v>39</v>
      </c>
      <c r="D27" s="104" t="s">
        <v>73</v>
      </c>
      <c r="E27" s="151" t="s">
        <v>54</v>
      </c>
      <c r="F27" s="105" t="s">
        <v>51</v>
      </c>
      <c r="G27" s="106">
        <v>70</v>
      </c>
      <c r="H27" s="107" t="s">
        <v>1</v>
      </c>
      <c r="I27" s="152"/>
      <c r="J27" s="150">
        <v>0.49</v>
      </c>
      <c r="K27" s="91"/>
      <c r="L27" s="109">
        <v>250</v>
      </c>
      <c r="M27" s="108">
        <f t="shared" si="11"/>
        <v>122.5</v>
      </c>
      <c r="N27" s="110"/>
      <c r="O27" s="91"/>
      <c r="P27" s="111">
        <v>7000</v>
      </c>
      <c r="Q27" s="112">
        <f t="shared" si="12"/>
        <v>3430</v>
      </c>
      <c r="R27" s="110"/>
      <c r="S27" s="113">
        <v>2.1</v>
      </c>
      <c r="T27" s="97"/>
      <c r="U27" s="114">
        <v>32</v>
      </c>
      <c r="V27" s="114">
        <v>22</v>
      </c>
      <c r="W27" s="114">
        <v>37</v>
      </c>
      <c r="X27" s="115">
        <f t="shared" si="13"/>
        <v>26</v>
      </c>
      <c r="Y27" s="97"/>
      <c r="Z27" s="116"/>
      <c r="AA27" s="97"/>
      <c r="AB27" s="117">
        <f>P27/L27</f>
        <v>28</v>
      </c>
      <c r="AC27" s="118">
        <v>15</v>
      </c>
      <c r="AD27" s="119">
        <v>20</v>
      </c>
      <c r="AE27" s="97"/>
      <c r="AF27" s="171"/>
      <c r="AG27" s="97"/>
      <c r="AH27" s="117"/>
      <c r="AI27" s="171"/>
    </row>
    <row r="28" spans="1:35" s="84" customFormat="1" ht="5.85" customHeight="1" x14ac:dyDescent="0.2">
      <c r="A28" s="146"/>
      <c r="B28" s="182"/>
      <c r="C28" s="123"/>
      <c r="E28" s="124"/>
      <c r="I28" s="125"/>
      <c r="J28" s="126"/>
      <c r="M28" s="126"/>
    </row>
    <row r="29" spans="1:35" x14ac:dyDescent="0.2">
      <c r="A29" s="147" t="s">
        <v>74</v>
      </c>
      <c r="B29" s="178" t="s">
        <v>7</v>
      </c>
      <c r="C29" s="17"/>
      <c r="D29" s="18" t="s">
        <v>76</v>
      </c>
      <c r="E29" s="121" t="s">
        <v>104</v>
      </c>
      <c r="F29" s="15" t="s">
        <v>65</v>
      </c>
      <c r="G29" s="20">
        <v>70</v>
      </c>
      <c r="H29" s="21" t="s">
        <v>0</v>
      </c>
      <c r="I29" s="22">
        <v>1.9699999999999999E-2</v>
      </c>
      <c r="J29" s="23">
        <v>0.36</v>
      </c>
      <c r="K29" s="24"/>
      <c r="L29" s="25">
        <v>250</v>
      </c>
      <c r="M29" s="26">
        <f>J29*L29</f>
        <v>90</v>
      </c>
      <c r="N29" s="27">
        <v>5.35</v>
      </c>
      <c r="O29" s="24"/>
      <c r="P29" s="28">
        <v>21000</v>
      </c>
      <c r="Q29" s="29">
        <f t="shared" ref="Q29:Q32" si="16">J29*P29</f>
        <v>7560</v>
      </c>
      <c r="R29" s="27">
        <f>N29*AB29+AD29</f>
        <v>469.4</v>
      </c>
      <c r="S29" s="30">
        <v>2.04</v>
      </c>
      <c r="T29" s="31"/>
      <c r="U29" s="32">
        <v>18</v>
      </c>
      <c r="V29" s="32">
        <v>8</v>
      </c>
      <c r="W29" s="32">
        <v>23.5</v>
      </c>
      <c r="X29" s="33">
        <f t="shared" ref="X29:X32" si="17">_xlfn.FLOOR.MATH((U29*V29*W29)/1000,0.05,0)</f>
        <v>3.35</v>
      </c>
      <c r="Y29" s="31"/>
      <c r="Z29" s="34"/>
      <c r="AA29" s="31"/>
      <c r="AB29" s="35">
        <f>P29/L29</f>
        <v>84</v>
      </c>
      <c r="AC29" s="36">
        <v>15</v>
      </c>
      <c r="AD29" s="37">
        <v>20</v>
      </c>
      <c r="AE29" s="31"/>
      <c r="AF29" s="35"/>
      <c r="AG29" s="31"/>
      <c r="AH29" s="69"/>
      <c r="AI29" s="70"/>
    </row>
    <row r="30" spans="1:35" x14ac:dyDescent="0.2">
      <c r="A30" s="147" t="s">
        <v>74</v>
      </c>
      <c r="B30" s="174" t="s">
        <v>52</v>
      </c>
      <c r="C30" s="43"/>
      <c r="D30" s="44" t="s">
        <v>70</v>
      </c>
      <c r="E30" s="121" t="s">
        <v>104</v>
      </c>
      <c r="F30" s="45" t="s">
        <v>65</v>
      </c>
      <c r="G30" s="46">
        <v>70</v>
      </c>
      <c r="H30" s="47" t="s">
        <v>0</v>
      </c>
      <c r="I30" s="48"/>
      <c r="J30" s="49">
        <v>0.67</v>
      </c>
      <c r="K30" s="24"/>
      <c r="L30" s="50">
        <v>250</v>
      </c>
      <c r="M30" s="51">
        <f t="shared" ref="M30:M32" si="18">J30*L30</f>
        <v>167.5</v>
      </c>
      <c r="N30" s="52">
        <v>8.5</v>
      </c>
      <c r="O30" s="24"/>
      <c r="P30" s="53">
        <v>14000</v>
      </c>
      <c r="Q30" s="54">
        <f t="shared" si="16"/>
        <v>9380</v>
      </c>
      <c r="R30" s="52">
        <f t="shared" ref="R30:R35" si="19">N30*AB30+AD30</f>
        <v>496</v>
      </c>
      <c r="S30" s="55">
        <v>1.77</v>
      </c>
      <c r="T30" s="31"/>
      <c r="U30" s="56">
        <v>26</v>
      </c>
      <c r="V30" s="56">
        <v>14</v>
      </c>
      <c r="W30" s="56">
        <v>32</v>
      </c>
      <c r="X30" s="57">
        <f t="shared" si="17"/>
        <v>11.600000000000001</v>
      </c>
      <c r="Y30" s="31"/>
      <c r="Z30" s="58"/>
      <c r="AA30" s="31"/>
      <c r="AB30" s="60">
        <f>P30/L30</f>
        <v>56</v>
      </c>
      <c r="AC30" s="61">
        <v>15</v>
      </c>
      <c r="AD30" s="62">
        <v>20</v>
      </c>
      <c r="AE30" s="31"/>
      <c r="AF30" s="71">
        <v>5901508814593</v>
      </c>
      <c r="AG30" s="31"/>
      <c r="AH30" s="72">
        <v>5901508804594</v>
      </c>
      <c r="AI30" s="73">
        <v>5901508804662</v>
      </c>
    </row>
    <row r="31" spans="1:35" x14ac:dyDescent="0.2">
      <c r="A31" s="147" t="s">
        <v>74</v>
      </c>
      <c r="B31" s="174" t="s">
        <v>110</v>
      </c>
      <c r="C31" s="43"/>
      <c r="D31" s="206" t="s">
        <v>109</v>
      </c>
      <c r="E31" s="121" t="s">
        <v>104</v>
      </c>
      <c r="F31" s="45" t="s">
        <v>65</v>
      </c>
      <c r="G31" s="46">
        <v>71</v>
      </c>
      <c r="H31" s="47" t="s">
        <v>0</v>
      </c>
      <c r="I31" s="48"/>
      <c r="J31" s="213">
        <v>0.46</v>
      </c>
      <c r="K31" s="24"/>
      <c r="L31" s="50">
        <v>250</v>
      </c>
      <c r="M31" s="51"/>
      <c r="N31" s="52"/>
      <c r="O31" s="24"/>
      <c r="P31" s="53">
        <v>14000</v>
      </c>
      <c r="Q31" s="54"/>
      <c r="R31" s="52"/>
      <c r="S31" s="55"/>
      <c r="T31" s="31"/>
      <c r="U31" s="56"/>
      <c r="V31" s="56"/>
      <c r="W31" s="56"/>
      <c r="X31" s="57"/>
      <c r="Y31" s="31"/>
      <c r="Z31" s="58"/>
      <c r="AA31" s="31"/>
      <c r="AB31" s="60"/>
      <c r="AC31" s="61"/>
      <c r="AD31" s="62"/>
      <c r="AE31" s="31"/>
      <c r="AF31" s="71"/>
      <c r="AG31" s="31"/>
      <c r="AH31" s="72"/>
      <c r="AI31" s="73"/>
    </row>
    <row r="32" spans="1:35" x14ac:dyDescent="0.2">
      <c r="A32" s="147" t="s">
        <v>74</v>
      </c>
      <c r="B32" s="178" t="s">
        <v>6</v>
      </c>
      <c r="C32" s="17"/>
      <c r="D32" s="18" t="s">
        <v>71</v>
      </c>
      <c r="E32" s="121" t="s">
        <v>104</v>
      </c>
      <c r="F32" s="15" t="s">
        <v>65</v>
      </c>
      <c r="G32" s="20">
        <v>70</v>
      </c>
      <c r="H32" s="21" t="s">
        <v>0</v>
      </c>
      <c r="I32" s="22">
        <v>3.7900000000000003E-2</v>
      </c>
      <c r="J32" s="23">
        <v>0.8</v>
      </c>
      <c r="K32" s="24"/>
      <c r="L32" s="25">
        <v>250</v>
      </c>
      <c r="M32" s="26">
        <f t="shared" si="18"/>
        <v>200</v>
      </c>
      <c r="N32" s="27">
        <v>3.95</v>
      </c>
      <c r="O32" s="24"/>
      <c r="P32" s="28">
        <v>12000</v>
      </c>
      <c r="Q32" s="29">
        <f t="shared" si="16"/>
        <v>9600</v>
      </c>
      <c r="R32" s="27">
        <f t="shared" si="19"/>
        <v>209.60000000000002</v>
      </c>
      <c r="S32" s="30">
        <v>1.93</v>
      </c>
      <c r="T32" s="31"/>
      <c r="U32" s="32">
        <v>29</v>
      </c>
      <c r="V32" s="32">
        <v>17</v>
      </c>
      <c r="W32" s="32">
        <v>33</v>
      </c>
      <c r="X32" s="33">
        <f t="shared" si="17"/>
        <v>16.25</v>
      </c>
      <c r="Y32" s="31"/>
      <c r="Z32" s="34"/>
      <c r="AA32" s="31"/>
      <c r="AB32" s="35">
        <f>P32/L32</f>
        <v>48</v>
      </c>
      <c r="AC32" s="36">
        <v>15</v>
      </c>
      <c r="AD32" s="37">
        <v>20</v>
      </c>
      <c r="AE32" s="31"/>
      <c r="AF32" s="35">
        <v>5901508814616</v>
      </c>
      <c r="AG32" s="31" t="s">
        <v>5</v>
      </c>
      <c r="AH32" s="69">
        <v>5901508804617</v>
      </c>
      <c r="AI32" s="70">
        <v>5901508804693</v>
      </c>
    </row>
    <row r="33" spans="1:35" x14ac:dyDescent="0.2">
      <c r="A33" s="147" t="s">
        <v>74</v>
      </c>
      <c r="B33" s="174" t="s">
        <v>4</v>
      </c>
      <c r="C33" s="43"/>
      <c r="D33" s="44" t="s">
        <v>85</v>
      </c>
      <c r="E33" s="121" t="s">
        <v>104</v>
      </c>
      <c r="F33" s="45" t="s">
        <v>65</v>
      </c>
      <c r="G33" s="46">
        <v>70</v>
      </c>
      <c r="H33" s="47" t="s">
        <v>0</v>
      </c>
      <c r="I33" s="48">
        <v>3.5099999999999999E-2</v>
      </c>
      <c r="J33" s="49">
        <v>0.76</v>
      </c>
      <c r="K33" s="24"/>
      <c r="L33" s="50">
        <v>300</v>
      </c>
      <c r="M33" s="51">
        <f>J33*L33</f>
        <v>228</v>
      </c>
      <c r="N33" s="52">
        <v>9.14</v>
      </c>
      <c r="O33" s="24"/>
      <c r="P33" s="53">
        <v>10800</v>
      </c>
      <c r="Q33" s="54">
        <f>J33*P33</f>
        <v>8208</v>
      </c>
      <c r="R33" s="52">
        <f>N33*AB33+AD33</f>
        <v>349.04</v>
      </c>
      <c r="S33" s="55">
        <v>2.15</v>
      </c>
      <c r="T33" s="31"/>
      <c r="U33" s="56">
        <v>32</v>
      </c>
      <c r="V33" s="56">
        <v>17</v>
      </c>
      <c r="W33" s="56">
        <v>29</v>
      </c>
      <c r="X33" s="57">
        <f t="shared" ref="X33:X35" si="20">_xlfn.FLOOR.MATH((U33*V33*W33)/1000,0.05,0)</f>
        <v>15.75</v>
      </c>
      <c r="Y33" s="31"/>
      <c r="Z33" s="58"/>
      <c r="AA33" s="31"/>
      <c r="AB33" s="60">
        <f>P33/L33</f>
        <v>36</v>
      </c>
      <c r="AC33" s="61">
        <v>15</v>
      </c>
      <c r="AD33" s="62">
        <v>20</v>
      </c>
      <c r="AE33" s="31"/>
      <c r="AF33" s="71">
        <v>5901508814180</v>
      </c>
      <c r="AG33" s="31"/>
      <c r="AH33" s="72">
        <v>5901508804181</v>
      </c>
      <c r="AI33" s="73">
        <v>5901508814463</v>
      </c>
    </row>
    <row r="34" spans="1:35" x14ac:dyDescent="0.2">
      <c r="A34" s="147" t="s">
        <v>74</v>
      </c>
      <c r="B34" s="178" t="s">
        <v>80</v>
      </c>
      <c r="C34" s="17"/>
      <c r="D34" s="18" t="s">
        <v>79</v>
      </c>
      <c r="E34" s="121" t="s">
        <v>104</v>
      </c>
      <c r="F34" s="15" t="s">
        <v>65</v>
      </c>
      <c r="G34" s="20">
        <v>70</v>
      </c>
      <c r="H34" s="21" t="s">
        <v>0</v>
      </c>
      <c r="I34" s="22">
        <v>4.0599999999999997E-2</v>
      </c>
      <c r="J34" s="23">
        <v>0.86</v>
      </c>
      <c r="K34" s="24"/>
      <c r="L34" s="25">
        <v>250</v>
      </c>
      <c r="M34" s="26">
        <f>J34*L34</f>
        <v>215</v>
      </c>
      <c r="N34" s="27">
        <v>10.58</v>
      </c>
      <c r="O34" s="24"/>
      <c r="P34" s="28">
        <v>9000</v>
      </c>
      <c r="Q34" s="29">
        <f>J34*P34</f>
        <v>7740</v>
      </c>
      <c r="R34" s="27">
        <f t="shared" si="19"/>
        <v>400.88</v>
      </c>
      <c r="S34" s="30">
        <v>2.15</v>
      </c>
      <c r="T34" s="31"/>
      <c r="U34" s="32">
        <v>32</v>
      </c>
      <c r="V34" s="32">
        <v>16</v>
      </c>
      <c r="W34" s="32">
        <v>42</v>
      </c>
      <c r="X34" s="33">
        <f t="shared" si="20"/>
        <v>21.5</v>
      </c>
      <c r="Y34" s="31"/>
      <c r="Z34" s="34"/>
      <c r="AA34" s="31"/>
      <c r="AB34" s="35">
        <f t="shared" ref="AB34:AB36" si="21">P34/L34</f>
        <v>36</v>
      </c>
      <c r="AC34" s="36">
        <v>15</v>
      </c>
      <c r="AD34" s="37">
        <v>20</v>
      </c>
      <c r="AE34" s="31"/>
      <c r="AF34" s="35">
        <v>5901508813985</v>
      </c>
      <c r="AG34" s="31"/>
      <c r="AH34" s="69">
        <v>5901508803986</v>
      </c>
      <c r="AI34" s="70">
        <v>5901508814395</v>
      </c>
    </row>
    <row r="35" spans="1:35" s="205" customFormat="1" x14ac:dyDescent="0.2">
      <c r="A35" s="184" t="s">
        <v>74</v>
      </c>
      <c r="B35" s="185" t="s">
        <v>97</v>
      </c>
      <c r="C35" s="186" t="s">
        <v>39</v>
      </c>
      <c r="D35" s="187" t="s">
        <v>99</v>
      </c>
      <c r="E35" s="214" t="s">
        <v>104</v>
      </c>
      <c r="F35" s="188" t="s">
        <v>65</v>
      </c>
      <c r="G35" s="189">
        <v>70</v>
      </c>
      <c r="H35" s="190" t="s">
        <v>0</v>
      </c>
      <c r="I35" s="191" t="s">
        <v>100</v>
      </c>
      <c r="J35" s="195">
        <v>0.44</v>
      </c>
      <c r="K35" s="193"/>
      <c r="L35" s="215">
        <v>100</v>
      </c>
      <c r="M35" s="195">
        <f>J35*L35</f>
        <v>44</v>
      </c>
      <c r="N35" s="110" t="s">
        <v>101</v>
      </c>
      <c r="O35" s="193"/>
      <c r="P35" s="196">
        <v>7200</v>
      </c>
      <c r="Q35" s="197">
        <f>J35*P35</f>
        <v>3168</v>
      </c>
      <c r="R35" s="110" t="e">
        <f t="shared" si="19"/>
        <v>#VALUE!</v>
      </c>
      <c r="S35" s="113">
        <v>2.0499999999999998</v>
      </c>
      <c r="T35" s="198"/>
      <c r="U35" s="199">
        <v>32</v>
      </c>
      <c r="V35" s="199">
        <v>20</v>
      </c>
      <c r="W35" s="199">
        <v>32</v>
      </c>
      <c r="X35" s="115">
        <f t="shared" si="20"/>
        <v>20.450000000000003</v>
      </c>
      <c r="Y35" s="198"/>
      <c r="Z35" s="200"/>
      <c r="AA35" s="198"/>
      <c r="AB35" s="201">
        <f t="shared" si="21"/>
        <v>72</v>
      </c>
      <c r="AC35" s="202">
        <v>15</v>
      </c>
      <c r="AD35" s="203">
        <v>20</v>
      </c>
      <c r="AE35" s="198"/>
      <c r="AF35" s="201"/>
      <c r="AG35" s="198"/>
      <c r="AH35" s="204"/>
      <c r="AI35" s="201"/>
    </row>
    <row r="36" spans="1:35" x14ac:dyDescent="0.2">
      <c r="A36" s="147" t="s">
        <v>74</v>
      </c>
      <c r="B36" s="174" t="s">
        <v>3</v>
      </c>
      <c r="C36" s="43"/>
      <c r="D36" s="44" t="s">
        <v>75</v>
      </c>
      <c r="E36" s="121" t="s">
        <v>104</v>
      </c>
      <c r="F36" s="45" t="s">
        <v>65</v>
      </c>
      <c r="G36" s="46">
        <v>70</v>
      </c>
      <c r="H36" s="47" t="s">
        <v>0</v>
      </c>
      <c r="I36" s="48">
        <v>3.5799999999999998E-2</v>
      </c>
      <c r="J36" s="49">
        <v>0.47</v>
      </c>
      <c r="K36" s="24"/>
      <c r="L36" s="50">
        <v>250</v>
      </c>
      <c r="M36" s="51">
        <f t="shared" ref="M36" si="22">J36*L36</f>
        <v>117.5</v>
      </c>
      <c r="N36" s="52">
        <v>9.7200000000000006</v>
      </c>
      <c r="O36" s="24"/>
      <c r="P36" s="53">
        <v>12000</v>
      </c>
      <c r="Q36" s="54">
        <f t="shared" ref="Q36" si="23">J36*P36</f>
        <v>5640</v>
      </c>
      <c r="R36" s="52">
        <f t="shared" ref="R36" si="24">N36*AB36+AD36</f>
        <v>486.56000000000006</v>
      </c>
      <c r="S36" s="55">
        <v>2.19</v>
      </c>
      <c r="T36" s="31"/>
      <c r="U36" s="56">
        <v>32</v>
      </c>
      <c r="V36" s="56">
        <v>22</v>
      </c>
      <c r="W36" s="56">
        <v>25</v>
      </c>
      <c r="X36" s="57">
        <f t="shared" ref="X36" si="25">_xlfn.FLOOR.MATH((U36*V36*W36)/1000,0.05,0)</f>
        <v>17.600000000000001</v>
      </c>
      <c r="Y36" s="31"/>
      <c r="Z36" s="58"/>
      <c r="AA36" s="31"/>
      <c r="AB36" s="60">
        <f t="shared" si="21"/>
        <v>48</v>
      </c>
      <c r="AC36" s="61">
        <v>15</v>
      </c>
      <c r="AD36" s="62">
        <v>20</v>
      </c>
      <c r="AE36" s="31"/>
      <c r="AF36" s="71">
        <v>5901508813220</v>
      </c>
      <c r="AG36" s="31"/>
      <c r="AH36" s="72">
        <v>5901508803221</v>
      </c>
      <c r="AI36" s="73">
        <v>5901508814685</v>
      </c>
    </row>
    <row r="37" spans="1:35" ht="5.85" customHeight="1" x14ac:dyDescent="0.2">
      <c r="A37" s="146"/>
      <c r="B37" s="179"/>
      <c r="I37" s="81"/>
      <c r="AH37" s="84"/>
      <c r="AI37" s="84"/>
    </row>
    <row r="38" spans="1:35" x14ac:dyDescent="0.2">
      <c r="A38" s="147" t="s">
        <v>77</v>
      </c>
      <c r="B38" s="174">
        <v>70230030000</v>
      </c>
      <c r="C38" s="161"/>
      <c r="D38" s="44" t="s">
        <v>41</v>
      </c>
      <c r="E38" s="121" t="s">
        <v>105</v>
      </c>
      <c r="F38" s="45" t="s">
        <v>65</v>
      </c>
      <c r="G38" s="46">
        <v>90</v>
      </c>
      <c r="H38" s="128" t="s">
        <v>2</v>
      </c>
      <c r="I38" s="48">
        <v>1.4E-2</v>
      </c>
      <c r="J38" s="49">
        <v>0.56000000000000005</v>
      </c>
      <c r="K38" s="24"/>
      <c r="L38" s="50">
        <v>250</v>
      </c>
      <c r="M38" s="51">
        <f>J38*L38</f>
        <v>140</v>
      </c>
      <c r="N38" s="52">
        <v>3.99</v>
      </c>
      <c r="O38" s="24"/>
      <c r="P38" s="28">
        <v>15000</v>
      </c>
      <c r="Q38" s="29">
        <f>J38*P38</f>
        <v>8400</v>
      </c>
      <c r="R38" s="52">
        <f>N38*AB38+AD38</f>
        <v>259.39999999999998</v>
      </c>
      <c r="S38" s="55">
        <v>2.11</v>
      </c>
      <c r="T38" s="31"/>
      <c r="U38" s="32">
        <v>18</v>
      </c>
      <c r="V38" s="32">
        <v>8</v>
      </c>
      <c r="W38" s="32">
        <v>22.5</v>
      </c>
      <c r="X38" s="57">
        <f>_xlfn.FLOOR.MATH((U38*V38*W38)/1000,0.05,0)</f>
        <v>3.2</v>
      </c>
      <c r="Y38" s="31"/>
      <c r="Z38" s="34"/>
      <c r="AA38" s="31"/>
      <c r="AB38" s="35">
        <f>P38/L38</f>
        <v>60</v>
      </c>
      <c r="AC38" s="36">
        <v>15</v>
      </c>
      <c r="AD38" s="37">
        <v>20</v>
      </c>
      <c r="AE38" s="31"/>
      <c r="AF38" s="35">
        <v>5901508812780</v>
      </c>
      <c r="AG38" s="31"/>
      <c r="AH38" s="69">
        <v>590150880278</v>
      </c>
      <c r="AI38" s="70">
        <v>590150881342</v>
      </c>
    </row>
    <row r="39" spans="1:35" x14ac:dyDescent="0.2">
      <c r="A39" s="147" t="s">
        <v>77</v>
      </c>
      <c r="B39" s="178">
        <v>70630030000</v>
      </c>
      <c r="C39" s="165"/>
      <c r="D39" s="18" t="s">
        <v>102</v>
      </c>
      <c r="E39" s="121" t="s">
        <v>105</v>
      </c>
      <c r="F39" s="15" t="s">
        <v>65</v>
      </c>
      <c r="G39" s="20">
        <v>90</v>
      </c>
      <c r="H39" s="129" t="s">
        <v>2</v>
      </c>
      <c r="I39" s="22">
        <v>2.8299999999999999E-2</v>
      </c>
      <c r="J39" s="23">
        <v>0.69</v>
      </c>
      <c r="K39" s="24"/>
      <c r="L39" s="66">
        <v>250</v>
      </c>
      <c r="M39" s="26">
        <f>J39*L39</f>
        <v>172.5</v>
      </c>
      <c r="N39" s="27">
        <v>7.5</v>
      </c>
      <c r="O39" s="24"/>
      <c r="P39" s="59">
        <v>6000</v>
      </c>
      <c r="Q39" s="54">
        <f>J39*P39</f>
        <v>4140</v>
      </c>
      <c r="R39" s="27">
        <f>N39*AB39+AD39</f>
        <v>200</v>
      </c>
      <c r="S39" s="30">
        <v>1.77</v>
      </c>
      <c r="T39" s="31"/>
      <c r="U39" s="56">
        <v>24</v>
      </c>
      <c r="V39" s="56">
        <v>10</v>
      </c>
      <c r="W39" s="56">
        <v>36</v>
      </c>
      <c r="X39" s="33">
        <f>_xlfn.FLOOR.MATH((U39*V39*W39)/1000,0.05,0)</f>
        <v>8.6</v>
      </c>
      <c r="Y39" s="31"/>
      <c r="Z39" s="58"/>
      <c r="AA39" s="31"/>
      <c r="AB39" s="60">
        <f>P39/L39</f>
        <v>24</v>
      </c>
      <c r="AC39" s="61">
        <v>15</v>
      </c>
      <c r="AD39" s="62">
        <v>20</v>
      </c>
      <c r="AE39" s="31"/>
      <c r="AF39" s="71">
        <v>5901508812735</v>
      </c>
      <c r="AG39" s="31"/>
      <c r="AH39" s="72">
        <v>590150880273</v>
      </c>
      <c r="AI39" s="73">
        <v>590150881341</v>
      </c>
    </row>
    <row r="40" spans="1:35" x14ac:dyDescent="0.2">
      <c r="A40" s="147" t="s">
        <v>77</v>
      </c>
      <c r="B40" s="174">
        <v>71030030000</v>
      </c>
      <c r="C40" s="161"/>
      <c r="D40" s="44" t="s">
        <v>43</v>
      </c>
      <c r="E40" s="121" t="s">
        <v>105</v>
      </c>
      <c r="F40" s="45" t="s">
        <v>65</v>
      </c>
      <c r="G40" s="46">
        <v>90</v>
      </c>
      <c r="H40" s="128" t="s">
        <v>2</v>
      </c>
      <c r="I40" s="48">
        <v>4.8000000000000001E-2</v>
      </c>
      <c r="J40" s="49">
        <v>0.87</v>
      </c>
      <c r="K40" s="24"/>
      <c r="L40" s="50">
        <v>100</v>
      </c>
      <c r="M40" s="51">
        <f>J40*L40</f>
        <v>87</v>
      </c>
      <c r="N40" s="52">
        <v>5.2</v>
      </c>
      <c r="O40" s="24"/>
      <c r="P40" s="75">
        <v>3000</v>
      </c>
      <c r="Q40" s="74">
        <f>J40*P40</f>
        <v>2610</v>
      </c>
      <c r="R40" s="52">
        <f>N40*AB40+AD40</f>
        <v>176</v>
      </c>
      <c r="S40" s="55">
        <v>1.99</v>
      </c>
      <c r="T40" s="31"/>
      <c r="U40" s="32">
        <v>30.5</v>
      </c>
      <c r="V40" s="32">
        <v>17</v>
      </c>
      <c r="W40" s="32">
        <v>42.5</v>
      </c>
      <c r="X40" s="57">
        <f>_xlfn.FLOOR.MATH((U40*V40*W40)/1000,0.05,0)</f>
        <v>22</v>
      </c>
      <c r="Y40" s="31"/>
      <c r="Z40" s="34"/>
      <c r="AA40" s="31"/>
      <c r="AB40" s="76">
        <f>P40/L40</f>
        <v>30</v>
      </c>
      <c r="AC40" s="36">
        <v>15</v>
      </c>
      <c r="AD40" s="37">
        <v>20</v>
      </c>
      <c r="AE40" s="31"/>
      <c r="AF40" s="77">
        <v>5901508812728</v>
      </c>
      <c r="AG40" s="31"/>
      <c r="AH40" s="78">
        <v>590150880272</v>
      </c>
      <c r="AI40" s="79">
        <v>590150881340</v>
      </c>
    </row>
    <row r="41" spans="1:35" ht="5.85" customHeight="1" x14ac:dyDescent="0.2">
      <c r="A41" s="146"/>
      <c r="B41" s="179"/>
      <c r="I41" s="81"/>
      <c r="AF41" s="130"/>
      <c r="AH41" s="84"/>
      <c r="AI41" s="84"/>
    </row>
    <row r="42" spans="1:35" x14ac:dyDescent="0.2">
      <c r="A42" s="149">
        <v>23</v>
      </c>
      <c r="B42" s="178" t="s">
        <v>93</v>
      </c>
      <c r="C42" s="17"/>
      <c r="D42" s="18" t="s">
        <v>41</v>
      </c>
      <c r="E42" s="131" t="s">
        <v>55</v>
      </c>
      <c r="F42" s="15" t="s">
        <v>51</v>
      </c>
      <c r="G42" s="20">
        <v>80</v>
      </c>
      <c r="H42" s="21" t="s">
        <v>1</v>
      </c>
      <c r="I42" s="22">
        <v>2.4899999999999999E-2</v>
      </c>
      <c r="J42" s="23">
        <v>0.7</v>
      </c>
      <c r="K42" s="24"/>
      <c r="L42" s="25">
        <v>250</v>
      </c>
      <c r="M42" s="26">
        <f t="shared" ref="M42:M47" si="26">J42*L42</f>
        <v>175</v>
      </c>
      <c r="N42" s="27">
        <v>6.55</v>
      </c>
      <c r="O42" s="24"/>
      <c r="P42" s="28">
        <v>12000</v>
      </c>
      <c r="Q42" s="74">
        <f t="shared" ref="Q42:Q47" si="27">J42*P42</f>
        <v>8400</v>
      </c>
      <c r="R42" s="27">
        <f t="shared" ref="R42:R47" si="28">N42*AB42+AD42</f>
        <v>334.4</v>
      </c>
      <c r="S42" s="30">
        <v>2.1800000000000002</v>
      </c>
      <c r="T42" s="31"/>
      <c r="U42" s="32">
        <v>18</v>
      </c>
      <c r="V42" s="32">
        <v>8</v>
      </c>
      <c r="W42" s="32">
        <v>22.5</v>
      </c>
      <c r="X42" s="33">
        <f t="shared" ref="X42:X47" si="29">_xlfn.FLOOR.MATH((U42*V42*W42)/1000,0.05,0)</f>
        <v>3.2</v>
      </c>
      <c r="Y42" s="31"/>
      <c r="Z42" s="34"/>
      <c r="AA42" s="31"/>
      <c r="AB42" s="35">
        <f t="shared" ref="AB42:AB47" si="30">P42/L42</f>
        <v>48</v>
      </c>
      <c r="AC42" s="36">
        <v>15</v>
      </c>
      <c r="AD42" s="37">
        <v>20</v>
      </c>
      <c r="AE42" s="31"/>
      <c r="AF42" s="35">
        <v>5901508812445</v>
      </c>
      <c r="AG42" s="31"/>
      <c r="AH42" s="69">
        <v>590150880244</v>
      </c>
      <c r="AI42" s="70">
        <v>590150881293</v>
      </c>
    </row>
    <row r="43" spans="1:35" x14ac:dyDescent="0.2">
      <c r="A43" s="149">
        <v>23</v>
      </c>
      <c r="B43" s="174" t="s">
        <v>107</v>
      </c>
      <c r="C43" s="43"/>
      <c r="D43" s="44" t="s">
        <v>41</v>
      </c>
      <c r="E43" s="132" t="s">
        <v>57</v>
      </c>
      <c r="F43" s="45" t="s">
        <v>51</v>
      </c>
      <c r="G43" s="46">
        <v>80</v>
      </c>
      <c r="H43" s="47" t="s">
        <v>1</v>
      </c>
      <c r="I43" s="48">
        <v>2.4899999999999999E-2</v>
      </c>
      <c r="J43" s="49">
        <v>0.7</v>
      </c>
      <c r="K43" s="24"/>
      <c r="L43" s="50">
        <v>250</v>
      </c>
      <c r="M43" s="51">
        <f t="shared" si="26"/>
        <v>175</v>
      </c>
      <c r="N43" s="52">
        <v>6.55</v>
      </c>
      <c r="O43" s="24"/>
      <c r="P43" s="59">
        <v>12000</v>
      </c>
      <c r="Q43" s="54">
        <f t="shared" si="27"/>
        <v>8400</v>
      </c>
      <c r="R43" s="52">
        <f t="shared" si="28"/>
        <v>334.4</v>
      </c>
      <c r="S43" s="55">
        <v>2.1800000000000002</v>
      </c>
      <c r="T43" s="31"/>
      <c r="U43" s="56">
        <v>18</v>
      </c>
      <c r="V43" s="56">
        <v>8</v>
      </c>
      <c r="W43" s="56">
        <v>22.5</v>
      </c>
      <c r="X43" s="57">
        <f t="shared" si="29"/>
        <v>3.2</v>
      </c>
      <c r="Y43" s="31"/>
      <c r="Z43" s="58"/>
      <c r="AA43" s="31"/>
      <c r="AB43" s="133">
        <f t="shared" si="30"/>
        <v>48</v>
      </c>
      <c r="AC43" s="61">
        <v>15</v>
      </c>
      <c r="AD43" s="62">
        <v>20</v>
      </c>
      <c r="AE43" s="31"/>
      <c r="AF43" s="134">
        <v>5901508812407</v>
      </c>
      <c r="AG43" s="31"/>
      <c r="AH43" s="135">
        <v>590150880240</v>
      </c>
      <c r="AI43" s="136">
        <v>590150881292</v>
      </c>
    </row>
    <row r="44" spans="1:35" x14ac:dyDescent="0.2">
      <c r="A44" s="149">
        <v>23</v>
      </c>
      <c r="B44" s="178" t="s">
        <v>94</v>
      </c>
      <c r="C44" s="17"/>
      <c r="D44" s="18" t="s">
        <v>41</v>
      </c>
      <c r="E44" s="137" t="s">
        <v>56</v>
      </c>
      <c r="F44" s="15" t="s">
        <v>51</v>
      </c>
      <c r="G44" s="20">
        <v>80</v>
      </c>
      <c r="H44" s="21" t="s">
        <v>1</v>
      </c>
      <c r="I44" s="22">
        <v>2.4899999999999999E-2</v>
      </c>
      <c r="J44" s="23">
        <v>0.7</v>
      </c>
      <c r="K44" s="24"/>
      <c r="L44" s="66">
        <v>250</v>
      </c>
      <c r="M44" s="26">
        <f t="shared" si="26"/>
        <v>175</v>
      </c>
      <c r="N44" s="27">
        <v>6.55</v>
      </c>
      <c r="O44" s="24"/>
      <c r="P44" s="75">
        <v>12000</v>
      </c>
      <c r="Q44" s="67">
        <f t="shared" si="27"/>
        <v>8400</v>
      </c>
      <c r="R44" s="27">
        <f t="shared" si="28"/>
        <v>334.4</v>
      </c>
      <c r="S44" s="30">
        <v>2.1800000000000002</v>
      </c>
      <c r="T44" s="31"/>
      <c r="U44" s="32">
        <v>18</v>
      </c>
      <c r="V44" s="32">
        <v>8</v>
      </c>
      <c r="W44" s="32">
        <v>22.5</v>
      </c>
      <c r="X44" s="33">
        <f t="shared" si="29"/>
        <v>3.2</v>
      </c>
      <c r="Y44" s="31"/>
      <c r="Z44" s="34"/>
      <c r="AA44" s="31"/>
      <c r="AB44" s="35">
        <f t="shared" si="30"/>
        <v>48</v>
      </c>
      <c r="AC44" s="36">
        <v>15</v>
      </c>
      <c r="AD44" s="37">
        <v>20</v>
      </c>
      <c r="AE44" s="31"/>
      <c r="AF44" s="35">
        <v>5901508812391</v>
      </c>
      <c r="AG44" s="31"/>
      <c r="AH44" s="69">
        <v>590150880239</v>
      </c>
      <c r="AI44" s="70">
        <v>590150881291</v>
      </c>
    </row>
    <row r="45" spans="1:35" x14ac:dyDescent="0.2">
      <c r="A45" s="149">
        <v>23</v>
      </c>
      <c r="B45" s="174" t="s">
        <v>98</v>
      </c>
      <c r="C45" s="43"/>
      <c r="D45" s="44" t="s">
        <v>40</v>
      </c>
      <c r="E45" s="131" t="s">
        <v>55</v>
      </c>
      <c r="F45" s="45" t="s">
        <v>51</v>
      </c>
      <c r="G45" s="46">
        <v>90</v>
      </c>
      <c r="H45" s="47" t="s">
        <v>1</v>
      </c>
      <c r="I45" s="48">
        <v>3.8399999999999997E-2</v>
      </c>
      <c r="J45" s="49">
        <v>0.98</v>
      </c>
      <c r="K45" s="24"/>
      <c r="L45" s="50">
        <v>250</v>
      </c>
      <c r="M45" s="51">
        <f t="shared" si="26"/>
        <v>245</v>
      </c>
      <c r="N45" s="52">
        <v>10</v>
      </c>
      <c r="O45" s="24"/>
      <c r="P45" s="59">
        <v>7500</v>
      </c>
      <c r="Q45" s="54">
        <f t="shared" si="27"/>
        <v>7350</v>
      </c>
      <c r="R45" s="52">
        <f t="shared" si="28"/>
        <v>320</v>
      </c>
      <c r="S45" s="55">
        <v>2.1</v>
      </c>
      <c r="T45" s="31"/>
      <c r="U45" s="56">
        <v>24</v>
      </c>
      <c r="V45" s="56">
        <v>10</v>
      </c>
      <c r="W45" s="56">
        <v>32</v>
      </c>
      <c r="X45" s="57">
        <f t="shared" si="29"/>
        <v>7.65</v>
      </c>
      <c r="Y45" s="31"/>
      <c r="Z45" s="58"/>
      <c r="AA45" s="31"/>
      <c r="AB45" s="133">
        <f t="shared" si="30"/>
        <v>30</v>
      </c>
      <c r="AC45" s="61">
        <v>15</v>
      </c>
      <c r="AD45" s="62">
        <v>20</v>
      </c>
      <c r="AE45" s="31"/>
      <c r="AF45" s="134">
        <v>5901508813053</v>
      </c>
      <c r="AG45" s="31"/>
      <c r="AH45" s="135">
        <v>590150880305</v>
      </c>
      <c r="AI45" s="136">
        <v>590150880334</v>
      </c>
    </row>
    <row r="46" spans="1:35" x14ac:dyDescent="0.2">
      <c r="A46" s="149">
        <v>23</v>
      </c>
      <c r="B46" s="178" t="s">
        <v>108</v>
      </c>
      <c r="C46" s="17"/>
      <c r="D46" s="18" t="s">
        <v>40</v>
      </c>
      <c r="E46" s="132" t="s">
        <v>57</v>
      </c>
      <c r="F46" s="15" t="s">
        <v>51</v>
      </c>
      <c r="G46" s="20">
        <v>90</v>
      </c>
      <c r="H46" s="21" t="s">
        <v>1</v>
      </c>
      <c r="I46" s="22">
        <v>3.8399999999999997E-2</v>
      </c>
      <c r="J46" s="23">
        <v>0.98</v>
      </c>
      <c r="K46" s="24"/>
      <c r="L46" s="66">
        <v>250</v>
      </c>
      <c r="M46" s="26">
        <f t="shared" si="26"/>
        <v>245</v>
      </c>
      <c r="N46" s="27">
        <v>10</v>
      </c>
      <c r="O46" s="24"/>
      <c r="P46" s="75">
        <v>7500</v>
      </c>
      <c r="Q46" s="67">
        <f t="shared" si="27"/>
        <v>7350</v>
      </c>
      <c r="R46" s="27">
        <f t="shared" si="28"/>
        <v>320</v>
      </c>
      <c r="S46" s="30">
        <v>2.1</v>
      </c>
      <c r="T46" s="31"/>
      <c r="U46" s="32">
        <v>24</v>
      </c>
      <c r="V46" s="32">
        <v>10</v>
      </c>
      <c r="W46" s="32">
        <v>32</v>
      </c>
      <c r="X46" s="33">
        <f t="shared" si="29"/>
        <v>7.65</v>
      </c>
      <c r="Y46" s="31"/>
      <c r="Z46" s="34"/>
      <c r="AA46" s="31"/>
      <c r="AB46" s="35">
        <f t="shared" si="30"/>
        <v>30</v>
      </c>
      <c r="AC46" s="36">
        <v>15</v>
      </c>
      <c r="AD46" s="37">
        <v>20</v>
      </c>
      <c r="AE46" s="31"/>
      <c r="AF46" s="35">
        <v>5901508813046</v>
      </c>
      <c r="AG46" s="31"/>
      <c r="AH46" s="69">
        <v>590150880304</v>
      </c>
      <c r="AI46" s="70">
        <v>590150880333</v>
      </c>
    </row>
    <row r="47" spans="1:35" x14ac:dyDescent="0.2">
      <c r="A47" s="149">
        <v>23</v>
      </c>
      <c r="B47" s="174" t="s">
        <v>95</v>
      </c>
      <c r="C47" s="43"/>
      <c r="D47" s="44" t="s">
        <v>40</v>
      </c>
      <c r="E47" s="137" t="s">
        <v>56</v>
      </c>
      <c r="F47" s="45" t="s">
        <v>51</v>
      </c>
      <c r="G47" s="46">
        <v>90</v>
      </c>
      <c r="H47" s="47" t="s">
        <v>1</v>
      </c>
      <c r="I47" s="48">
        <v>3.8399999999999997E-2</v>
      </c>
      <c r="J47" s="49">
        <v>0.98</v>
      </c>
      <c r="K47" s="24"/>
      <c r="L47" s="50">
        <v>250</v>
      </c>
      <c r="M47" s="51">
        <f t="shared" si="26"/>
        <v>245</v>
      </c>
      <c r="N47" s="52">
        <v>10</v>
      </c>
      <c r="O47" s="24"/>
      <c r="P47" s="59">
        <v>7500</v>
      </c>
      <c r="Q47" s="54">
        <f t="shared" si="27"/>
        <v>7350</v>
      </c>
      <c r="R47" s="52">
        <f t="shared" si="28"/>
        <v>320</v>
      </c>
      <c r="S47" s="55">
        <v>2.1</v>
      </c>
      <c r="T47" s="31"/>
      <c r="U47" s="56">
        <v>24</v>
      </c>
      <c r="V47" s="56">
        <v>10</v>
      </c>
      <c r="W47" s="56">
        <v>32</v>
      </c>
      <c r="X47" s="57">
        <f t="shared" si="29"/>
        <v>7.65</v>
      </c>
      <c r="Y47" s="31"/>
      <c r="Z47" s="58"/>
      <c r="AA47" s="31"/>
      <c r="AB47" s="133">
        <f t="shared" si="30"/>
        <v>30</v>
      </c>
      <c r="AC47" s="61">
        <v>15</v>
      </c>
      <c r="AD47" s="62">
        <v>20</v>
      </c>
      <c r="AE47" s="31"/>
      <c r="AF47" s="134">
        <v>5901508813060</v>
      </c>
      <c r="AG47" s="31"/>
      <c r="AH47" s="135">
        <v>590150880306</v>
      </c>
      <c r="AI47" s="136">
        <v>590150880335</v>
      </c>
    </row>
    <row r="48" spans="1:35" ht="5.85" customHeight="1" x14ac:dyDescent="0.2">
      <c r="A48" s="146"/>
      <c r="B48" s="179"/>
      <c r="G48" s="41">
        <v>90</v>
      </c>
      <c r="I48" s="81"/>
      <c r="AH48" s="84"/>
      <c r="AI48" s="84"/>
    </row>
    <row r="49" spans="1:35" x14ac:dyDescent="0.2">
      <c r="A49" s="149">
        <v>24</v>
      </c>
      <c r="B49" s="178">
        <v>10232030003</v>
      </c>
      <c r="C49" s="17"/>
      <c r="D49" s="18" t="s">
        <v>41</v>
      </c>
      <c r="E49" s="138" t="s">
        <v>58</v>
      </c>
      <c r="F49" s="15" t="s">
        <v>65</v>
      </c>
      <c r="G49" s="20">
        <v>90</v>
      </c>
      <c r="H49" s="21" t="s">
        <v>0</v>
      </c>
      <c r="I49" s="22">
        <v>2.24E-2</v>
      </c>
      <c r="J49" s="23">
        <v>0.62</v>
      </c>
      <c r="K49" s="24"/>
      <c r="L49" s="66">
        <v>250</v>
      </c>
      <c r="M49" s="26">
        <f t="shared" ref="M49:M55" si="31">J49*L49</f>
        <v>155</v>
      </c>
      <c r="N49" s="27">
        <v>6.05</v>
      </c>
      <c r="O49" s="24"/>
      <c r="P49" s="28">
        <v>12000</v>
      </c>
      <c r="Q49" s="29">
        <f t="shared" ref="Q49:Q55" si="32">J49*P49</f>
        <v>7440</v>
      </c>
      <c r="R49" s="27">
        <f t="shared" ref="R49:R55" si="33">N49*AB49+AD49</f>
        <v>310.39999999999998</v>
      </c>
      <c r="S49" s="30">
        <v>2.1800000000000002</v>
      </c>
      <c r="T49" s="31"/>
      <c r="U49" s="32">
        <v>18</v>
      </c>
      <c r="V49" s="32">
        <v>8</v>
      </c>
      <c r="W49" s="32">
        <v>22.5</v>
      </c>
      <c r="X49" s="33">
        <f t="shared" ref="X49:X55" si="34">_xlfn.FLOOR.MATH((U49*V49*W49)/1000,0.05,0)</f>
        <v>3.2</v>
      </c>
      <c r="Y49" s="31"/>
      <c r="Z49" s="34"/>
      <c r="AA49" s="31"/>
      <c r="AB49" s="35">
        <f t="shared" ref="AB49:AB55" si="35">P49/L49</f>
        <v>48</v>
      </c>
      <c r="AC49" s="36">
        <v>15</v>
      </c>
      <c r="AD49" s="37">
        <v>20</v>
      </c>
      <c r="AE49" s="31"/>
      <c r="AF49" s="35">
        <v>5901508812438</v>
      </c>
      <c r="AG49" s="31"/>
      <c r="AH49" s="69">
        <v>590150880203</v>
      </c>
      <c r="AI49" s="69">
        <v>590150881296</v>
      </c>
    </row>
    <row r="50" spans="1:35" x14ac:dyDescent="0.2">
      <c r="A50" s="149">
        <v>24</v>
      </c>
      <c r="B50" s="174">
        <v>10232030004</v>
      </c>
      <c r="C50" s="43"/>
      <c r="D50" s="44" t="s">
        <v>41</v>
      </c>
      <c r="E50" s="139" t="s">
        <v>59</v>
      </c>
      <c r="F50" s="45" t="s">
        <v>65</v>
      </c>
      <c r="G50" s="46">
        <v>90</v>
      </c>
      <c r="H50" s="47" t="s">
        <v>0</v>
      </c>
      <c r="I50" s="48">
        <v>2.24E-2</v>
      </c>
      <c r="J50" s="49">
        <v>0.62</v>
      </c>
      <c r="K50" s="24"/>
      <c r="L50" s="50">
        <v>250</v>
      </c>
      <c r="M50" s="51">
        <f t="shared" si="31"/>
        <v>155</v>
      </c>
      <c r="N50" s="52">
        <v>6.05</v>
      </c>
      <c r="O50" s="24"/>
      <c r="P50" s="28">
        <v>12000</v>
      </c>
      <c r="Q50" s="54">
        <f t="shared" si="32"/>
        <v>7440</v>
      </c>
      <c r="R50" s="52">
        <f t="shared" si="33"/>
        <v>310.39999999999998</v>
      </c>
      <c r="S50" s="30">
        <v>2.1800000000000002</v>
      </c>
      <c r="T50" s="31"/>
      <c r="U50" s="56">
        <v>18</v>
      </c>
      <c r="V50" s="56">
        <v>8</v>
      </c>
      <c r="W50" s="56">
        <v>22.5</v>
      </c>
      <c r="X50" s="57">
        <f t="shared" si="34"/>
        <v>3.2</v>
      </c>
      <c r="Y50" s="31"/>
      <c r="Z50" s="58"/>
      <c r="AA50" s="31"/>
      <c r="AB50" s="133">
        <f t="shared" si="35"/>
        <v>48</v>
      </c>
      <c r="AC50" s="61">
        <v>15</v>
      </c>
      <c r="AD50" s="62">
        <v>20</v>
      </c>
      <c r="AE50" s="31"/>
      <c r="AF50" s="134">
        <v>5901508812421</v>
      </c>
      <c r="AG50" s="31"/>
      <c r="AH50" s="135">
        <v>590150880242</v>
      </c>
      <c r="AI50" s="135">
        <v>590150881295</v>
      </c>
    </row>
    <row r="51" spans="1:35" x14ac:dyDescent="0.2">
      <c r="A51" s="149">
        <v>24</v>
      </c>
      <c r="B51" s="178">
        <v>10232030005</v>
      </c>
      <c r="C51" s="17"/>
      <c r="D51" s="18" t="s">
        <v>41</v>
      </c>
      <c r="E51" s="140" t="s">
        <v>60</v>
      </c>
      <c r="F51" s="15" t="s">
        <v>65</v>
      </c>
      <c r="G51" s="20">
        <v>90</v>
      </c>
      <c r="H51" s="21" t="s">
        <v>0</v>
      </c>
      <c r="I51" s="22">
        <v>2.24E-2</v>
      </c>
      <c r="J51" s="23">
        <v>0.62</v>
      </c>
      <c r="K51" s="24"/>
      <c r="L51" s="66">
        <v>250</v>
      </c>
      <c r="M51" s="26">
        <f t="shared" si="31"/>
        <v>155</v>
      </c>
      <c r="N51" s="27">
        <v>6.05</v>
      </c>
      <c r="O51" s="24"/>
      <c r="P51" s="28">
        <v>12000</v>
      </c>
      <c r="Q51" s="67">
        <f t="shared" si="32"/>
        <v>7440</v>
      </c>
      <c r="R51" s="27">
        <f t="shared" si="33"/>
        <v>310.39999999999998</v>
      </c>
      <c r="S51" s="30">
        <v>2.1800000000000002</v>
      </c>
      <c r="T51" s="31"/>
      <c r="U51" s="32">
        <v>18</v>
      </c>
      <c r="V51" s="32">
        <v>8</v>
      </c>
      <c r="W51" s="32">
        <v>22.5</v>
      </c>
      <c r="X51" s="33">
        <f t="shared" si="34"/>
        <v>3.2</v>
      </c>
      <c r="Y51" s="31"/>
      <c r="Z51" s="34"/>
      <c r="AA51" s="31"/>
      <c r="AB51" s="35">
        <f t="shared" si="35"/>
        <v>48</v>
      </c>
      <c r="AC51" s="36">
        <v>15</v>
      </c>
      <c r="AD51" s="37">
        <v>20</v>
      </c>
      <c r="AE51" s="31"/>
      <c r="AF51" s="35">
        <v>5901508812483</v>
      </c>
      <c r="AG51" s="31"/>
      <c r="AH51" s="69">
        <v>590150880248</v>
      </c>
      <c r="AI51" s="69">
        <v>590150881294</v>
      </c>
    </row>
    <row r="52" spans="1:35" x14ac:dyDescent="0.2">
      <c r="A52" s="149">
        <v>24</v>
      </c>
      <c r="B52" s="174">
        <v>10232030006</v>
      </c>
      <c r="C52" s="43"/>
      <c r="D52" s="44" t="s">
        <v>41</v>
      </c>
      <c r="E52" s="141" t="s">
        <v>61</v>
      </c>
      <c r="F52" s="45" t="s">
        <v>65</v>
      </c>
      <c r="G52" s="46">
        <v>90</v>
      </c>
      <c r="H52" s="47" t="s">
        <v>0</v>
      </c>
      <c r="I52" s="48">
        <v>2.24E-2</v>
      </c>
      <c r="J52" s="49">
        <v>0.62</v>
      </c>
      <c r="K52" s="24"/>
      <c r="L52" s="50">
        <v>250</v>
      </c>
      <c r="M52" s="51">
        <f t="shared" si="31"/>
        <v>155</v>
      </c>
      <c r="N52" s="52">
        <v>6.05</v>
      </c>
      <c r="O52" s="24"/>
      <c r="P52" s="28">
        <v>12000</v>
      </c>
      <c r="Q52" s="54">
        <f t="shared" si="32"/>
        <v>7440</v>
      </c>
      <c r="R52" s="52">
        <f t="shared" si="33"/>
        <v>310.39999999999998</v>
      </c>
      <c r="S52" s="30">
        <v>2.1800000000000002</v>
      </c>
      <c r="T52" s="31"/>
      <c r="U52" s="56">
        <v>18</v>
      </c>
      <c r="V52" s="56">
        <v>8</v>
      </c>
      <c r="W52" s="56">
        <v>22.5</v>
      </c>
      <c r="X52" s="57">
        <f t="shared" si="34"/>
        <v>3.2</v>
      </c>
      <c r="Y52" s="31"/>
      <c r="Z52" s="58"/>
      <c r="AA52" s="31"/>
      <c r="AB52" s="133">
        <f t="shared" si="35"/>
        <v>48</v>
      </c>
      <c r="AC52" s="61">
        <v>15</v>
      </c>
      <c r="AD52" s="62">
        <v>20</v>
      </c>
      <c r="AE52" s="31"/>
      <c r="AF52" s="134">
        <v>5901508813282</v>
      </c>
      <c r="AG52" s="31"/>
      <c r="AH52" s="135">
        <v>590150880328</v>
      </c>
      <c r="AI52" s="135">
        <v>590150881333</v>
      </c>
    </row>
    <row r="53" spans="1:35" x14ac:dyDescent="0.2">
      <c r="A53" s="149">
        <v>24</v>
      </c>
      <c r="B53" s="178">
        <v>10232030007</v>
      </c>
      <c r="C53" s="17"/>
      <c r="D53" s="18" t="s">
        <v>41</v>
      </c>
      <c r="E53" s="142" t="s">
        <v>62</v>
      </c>
      <c r="F53" s="15" t="s">
        <v>65</v>
      </c>
      <c r="G53" s="20">
        <v>90</v>
      </c>
      <c r="H53" s="21" t="s">
        <v>0</v>
      </c>
      <c r="I53" s="22">
        <v>2.24E-2</v>
      </c>
      <c r="J53" s="23">
        <v>0.62</v>
      </c>
      <c r="K53" s="24"/>
      <c r="L53" s="66">
        <v>250</v>
      </c>
      <c r="M53" s="26">
        <f t="shared" si="31"/>
        <v>155</v>
      </c>
      <c r="N53" s="27">
        <v>6.05</v>
      </c>
      <c r="O53" s="24"/>
      <c r="P53" s="28">
        <v>12000</v>
      </c>
      <c r="Q53" s="67">
        <f t="shared" si="32"/>
        <v>7440</v>
      </c>
      <c r="R53" s="27">
        <f t="shared" si="33"/>
        <v>310.39999999999998</v>
      </c>
      <c r="S53" s="30">
        <v>2.1800000000000002</v>
      </c>
      <c r="T53" s="31"/>
      <c r="U53" s="32">
        <v>18</v>
      </c>
      <c r="V53" s="32">
        <v>8</v>
      </c>
      <c r="W53" s="32">
        <v>22.5</v>
      </c>
      <c r="X53" s="33">
        <f t="shared" si="34"/>
        <v>3.2</v>
      </c>
      <c r="Y53" s="31"/>
      <c r="Z53" s="34"/>
      <c r="AA53" s="31"/>
      <c r="AB53" s="35">
        <f t="shared" si="35"/>
        <v>48</v>
      </c>
      <c r="AC53" s="36">
        <v>15</v>
      </c>
      <c r="AD53" s="37">
        <v>20</v>
      </c>
      <c r="AE53" s="31"/>
      <c r="AF53" s="35">
        <v>5901508812476</v>
      </c>
      <c r="AG53" s="31"/>
      <c r="AH53" s="69">
        <v>590150880247</v>
      </c>
      <c r="AI53" s="69">
        <v>590150880286</v>
      </c>
    </row>
    <row r="54" spans="1:35" x14ac:dyDescent="0.2">
      <c r="A54" s="149">
        <v>24</v>
      </c>
      <c r="B54" s="174">
        <v>10232030008</v>
      </c>
      <c r="C54" s="43"/>
      <c r="D54" s="44" t="s">
        <v>41</v>
      </c>
      <c r="E54" s="143" t="s">
        <v>63</v>
      </c>
      <c r="F54" s="45" t="s">
        <v>65</v>
      </c>
      <c r="G54" s="46">
        <v>90</v>
      </c>
      <c r="H54" s="47" t="s">
        <v>0</v>
      </c>
      <c r="I54" s="48">
        <v>2.24E-2</v>
      </c>
      <c r="J54" s="49">
        <v>0.62</v>
      </c>
      <c r="K54" s="24"/>
      <c r="L54" s="50">
        <v>250</v>
      </c>
      <c r="M54" s="51">
        <f t="shared" si="31"/>
        <v>155</v>
      </c>
      <c r="N54" s="52">
        <v>6.05</v>
      </c>
      <c r="O54" s="24"/>
      <c r="P54" s="28">
        <v>12000</v>
      </c>
      <c r="Q54" s="54">
        <f t="shared" si="32"/>
        <v>7440</v>
      </c>
      <c r="R54" s="52">
        <f t="shared" si="33"/>
        <v>310.39999999999998</v>
      </c>
      <c r="S54" s="30">
        <v>2.1800000000000002</v>
      </c>
      <c r="T54" s="31"/>
      <c r="U54" s="56">
        <v>18</v>
      </c>
      <c r="V54" s="56">
        <v>8</v>
      </c>
      <c r="W54" s="56">
        <v>22.5</v>
      </c>
      <c r="X54" s="57">
        <f t="shared" si="34"/>
        <v>3.2</v>
      </c>
      <c r="Y54" s="31"/>
      <c r="Z54" s="58"/>
      <c r="AA54" s="31"/>
      <c r="AB54" s="133">
        <f t="shared" si="35"/>
        <v>48</v>
      </c>
      <c r="AC54" s="61">
        <v>15</v>
      </c>
      <c r="AD54" s="62">
        <v>20</v>
      </c>
      <c r="AE54" s="31"/>
      <c r="AF54" s="134">
        <v>5901508812469</v>
      </c>
      <c r="AG54" s="31"/>
      <c r="AH54" s="135">
        <v>590150880246</v>
      </c>
      <c r="AI54" s="135">
        <v>590150881286</v>
      </c>
    </row>
    <row r="55" spans="1:35" x14ac:dyDescent="0.2">
      <c r="A55" s="149">
        <v>24</v>
      </c>
      <c r="B55" s="178">
        <v>10232030009</v>
      </c>
      <c r="C55" s="17"/>
      <c r="D55" s="18" t="s">
        <v>41</v>
      </c>
      <c r="E55" s="144" t="s">
        <v>64</v>
      </c>
      <c r="F55" s="15" t="s">
        <v>65</v>
      </c>
      <c r="G55" s="20">
        <v>90</v>
      </c>
      <c r="H55" s="21" t="s">
        <v>0</v>
      </c>
      <c r="I55" s="22">
        <v>2.24E-2</v>
      </c>
      <c r="J55" s="23">
        <v>0.62</v>
      </c>
      <c r="K55" s="24"/>
      <c r="L55" s="66">
        <v>250</v>
      </c>
      <c r="M55" s="26">
        <f t="shared" si="31"/>
        <v>155</v>
      </c>
      <c r="N55" s="27">
        <v>6.05</v>
      </c>
      <c r="O55" s="24"/>
      <c r="P55" s="28">
        <v>12000</v>
      </c>
      <c r="Q55" s="74">
        <f t="shared" si="32"/>
        <v>7440</v>
      </c>
      <c r="R55" s="27">
        <f t="shared" si="33"/>
        <v>310.39999999999998</v>
      </c>
      <c r="S55" s="30">
        <v>2.1800000000000002</v>
      </c>
      <c r="T55" s="31"/>
      <c r="U55" s="32">
        <v>18</v>
      </c>
      <c r="V55" s="32">
        <v>8</v>
      </c>
      <c r="W55" s="32">
        <v>22.5</v>
      </c>
      <c r="X55" s="33">
        <f t="shared" si="34"/>
        <v>3.2</v>
      </c>
      <c r="Y55" s="31"/>
      <c r="Z55" s="34"/>
      <c r="AA55" s="31"/>
      <c r="AB55" s="35">
        <f t="shared" si="35"/>
        <v>48</v>
      </c>
      <c r="AC55" s="36">
        <v>15</v>
      </c>
      <c r="AD55" s="37">
        <v>20</v>
      </c>
      <c r="AE55" s="31"/>
      <c r="AF55" s="35">
        <v>5901508812452</v>
      </c>
      <c r="AG55" s="31"/>
      <c r="AH55" s="69">
        <v>590150880245</v>
      </c>
      <c r="AI55" s="69">
        <v>590150880295</v>
      </c>
    </row>
    <row r="56" spans="1:35" ht="5.85" customHeight="1" x14ac:dyDescent="0.2">
      <c r="A56" s="146"/>
      <c r="B56" s="179"/>
      <c r="I56" s="81"/>
      <c r="AH56" s="84"/>
      <c r="AI56" s="84"/>
    </row>
    <row r="57" spans="1:35" x14ac:dyDescent="0.2">
      <c r="A57" s="149">
        <v>25</v>
      </c>
      <c r="B57" s="174">
        <v>10432030003</v>
      </c>
      <c r="C57" s="43"/>
      <c r="D57" s="44" t="s">
        <v>40</v>
      </c>
      <c r="E57" s="138" t="s">
        <v>58</v>
      </c>
      <c r="F57" s="45" t="s">
        <v>65</v>
      </c>
      <c r="G57" s="46">
        <v>90</v>
      </c>
      <c r="H57" s="47" t="s">
        <v>0</v>
      </c>
      <c r="I57" s="48">
        <v>3.32E-2</v>
      </c>
      <c r="J57" s="49">
        <v>0.79</v>
      </c>
      <c r="K57" s="24"/>
      <c r="L57" s="16">
        <v>300</v>
      </c>
      <c r="M57" s="26">
        <f t="shared" ref="M57:M63" si="36">J57*L57</f>
        <v>237</v>
      </c>
      <c r="N57" s="27">
        <v>10.8</v>
      </c>
      <c r="O57" s="24"/>
      <c r="P57" s="28">
        <v>9000</v>
      </c>
      <c r="Q57" s="67">
        <f t="shared" ref="Q57:Q63" si="37">J57*P57</f>
        <v>7110</v>
      </c>
      <c r="R57" s="27">
        <f t="shared" ref="R57:R63" si="38">N57*AB57+AD57</f>
        <v>344</v>
      </c>
      <c r="S57" s="30">
        <v>2.1</v>
      </c>
      <c r="T57" s="31"/>
      <c r="U57" s="32">
        <v>24</v>
      </c>
      <c r="V57" s="32">
        <v>10</v>
      </c>
      <c r="W57" s="32">
        <v>32</v>
      </c>
      <c r="X57" s="57">
        <f t="shared" ref="X57:X63" si="39">_xlfn.FLOOR.MATH((U57*V57*W57)/1000,0.05,0)</f>
        <v>7.65</v>
      </c>
      <c r="Y57" s="31"/>
      <c r="Z57" s="34"/>
      <c r="AA57" s="31"/>
      <c r="AB57" s="35">
        <f t="shared" ref="AB57:AB63" si="40">P57/L57</f>
        <v>30</v>
      </c>
      <c r="AC57" s="36">
        <v>15</v>
      </c>
      <c r="AD57" s="37">
        <v>20</v>
      </c>
      <c r="AE57" s="31"/>
      <c r="AF57" s="35">
        <v>5901508811233</v>
      </c>
      <c r="AG57" s="31"/>
      <c r="AH57" s="69">
        <v>590150880123</v>
      </c>
      <c r="AI57" s="69">
        <v>590150881301</v>
      </c>
    </row>
    <row r="58" spans="1:35" x14ac:dyDescent="0.2">
      <c r="A58" s="149">
        <v>25</v>
      </c>
      <c r="B58" s="178">
        <v>10432030004</v>
      </c>
      <c r="C58" s="17"/>
      <c r="D58" s="18" t="s">
        <v>40</v>
      </c>
      <c r="E58" s="139" t="s">
        <v>59</v>
      </c>
      <c r="F58" s="15" t="s">
        <v>65</v>
      </c>
      <c r="G58" s="20">
        <v>90</v>
      </c>
      <c r="H58" s="21" t="s">
        <v>0</v>
      </c>
      <c r="I58" s="22">
        <v>3.32E-2</v>
      </c>
      <c r="J58" s="23">
        <v>0.79</v>
      </c>
      <c r="K58" s="24"/>
      <c r="L58" s="42">
        <v>300</v>
      </c>
      <c r="M58" s="51">
        <f t="shared" si="36"/>
        <v>237</v>
      </c>
      <c r="N58" s="52">
        <v>10.8</v>
      </c>
      <c r="O58" s="24"/>
      <c r="P58" s="59">
        <v>9000</v>
      </c>
      <c r="Q58" s="54">
        <f t="shared" si="37"/>
        <v>7110</v>
      </c>
      <c r="R58" s="52">
        <f t="shared" si="38"/>
        <v>344</v>
      </c>
      <c r="S58" s="30">
        <v>2.1</v>
      </c>
      <c r="T58" s="31"/>
      <c r="U58" s="56">
        <v>24</v>
      </c>
      <c r="V58" s="56">
        <v>10</v>
      </c>
      <c r="W58" s="56">
        <v>32</v>
      </c>
      <c r="X58" s="33">
        <f t="shared" si="39"/>
        <v>7.65</v>
      </c>
      <c r="Y58" s="31"/>
      <c r="Z58" s="58"/>
      <c r="AA58" s="31"/>
      <c r="AB58" s="133">
        <f t="shared" si="40"/>
        <v>30</v>
      </c>
      <c r="AC58" s="61">
        <v>15</v>
      </c>
      <c r="AD58" s="62">
        <v>20</v>
      </c>
      <c r="AE58" s="31"/>
      <c r="AF58" s="134">
        <v>5901508811332</v>
      </c>
      <c r="AG58" s="31"/>
      <c r="AH58" s="135">
        <v>590150880133</v>
      </c>
      <c r="AI58" s="135">
        <v>590150881297</v>
      </c>
    </row>
    <row r="59" spans="1:35" x14ac:dyDescent="0.2">
      <c r="A59" s="149">
        <v>25</v>
      </c>
      <c r="B59" s="174">
        <v>10432030005</v>
      </c>
      <c r="C59" s="43"/>
      <c r="D59" s="44" t="s">
        <v>40</v>
      </c>
      <c r="E59" s="140" t="s">
        <v>60</v>
      </c>
      <c r="F59" s="45" t="s">
        <v>65</v>
      </c>
      <c r="G59" s="46">
        <v>90</v>
      </c>
      <c r="H59" s="47" t="s">
        <v>0</v>
      </c>
      <c r="I59" s="48">
        <v>3.32E-2</v>
      </c>
      <c r="J59" s="49">
        <v>0.79</v>
      </c>
      <c r="K59" s="24"/>
      <c r="L59" s="16">
        <v>300</v>
      </c>
      <c r="M59" s="26">
        <f t="shared" si="36"/>
        <v>237</v>
      </c>
      <c r="N59" s="27">
        <v>10.8</v>
      </c>
      <c r="O59" s="24"/>
      <c r="P59" s="28">
        <v>9000</v>
      </c>
      <c r="Q59" s="67">
        <f t="shared" si="37"/>
        <v>7110</v>
      </c>
      <c r="R59" s="27">
        <f t="shared" si="38"/>
        <v>344</v>
      </c>
      <c r="S59" s="30">
        <v>2.1</v>
      </c>
      <c r="T59" s="31"/>
      <c r="U59" s="32">
        <v>24</v>
      </c>
      <c r="V59" s="32">
        <v>10</v>
      </c>
      <c r="W59" s="32">
        <v>32</v>
      </c>
      <c r="X59" s="57">
        <f t="shared" si="39"/>
        <v>7.65</v>
      </c>
      <c r="Y59" s="31"/>
      <c r="Z59" s="34"/>
      <c r="AA59" s="31"/>
      <c r="AB59" s="76">
        <f t="shared" si="40"/>
        <v>30</v>
      </c>
      <c r="AC59" s="36">
        <v>15</v>
      </c>
      <c r="AD59" s="37">
        <v>20</v>
      </c>
      <c r="AE59" s="31"/>
      <c r="AF59" s="77">
        <v>5901508811165</v>
      </c>
      <c r="AG59" s="31"/>
      <c r="AH59" s="78">
        <v>590150880116</v>
      </c>
      <c r="AI59" s="78">
        <v>590150880296</v>
      </c>
    </row>
    <row r="60" spans="1:35" x14ac:dyDescent="0.2">
      <c r="A60" s="149">
        <v>25</v>
      </c>
      <c r="B60" s="178">
        <v>10432030006</v>
      </c>
      <c r="C60" s="17"/>
      <c r="D60" s="18" t="s">
        <v>40</v>
      </c>
      <c r="E60" s="141" t="s">
        <v>61</v>
      </c>
      <c r="F60" s="15" t="s">
        <v>65</v>
      </c>
      <c r="G60" s="20">
        <v>90</v>
      </c>
      <c r="H60" s="21" t="s">
        <v>0</v>
      </c>
      <c r="I60" s="22">
        <v>3.32E-2</v>
      </c>
      <c r="J60" s="23">
        <v>0.79</v>
      </c>
      <c r="K60" s="24"/>
      <c r="L60" s="50">
        <v>300</v>
      </c>
      <c r="M60" s="51">
        <f t="shared" si="36"/>
        <v>237</v>
      </c>
      <c r="N60" s="52">
        <v>9</v>
      </c>
      <c r="O60" s="24"/>
      <c r="P60" s="59">
        <v>9000</v>
      </c>
      <c r="Q60" s="54">
        <f t="shared" si="37"/>
        <v>7110</v>
      </c>
      <c r="R60" s="52">
        <f t="shared" si="38"/>
        <v>290</v>
      </c>
      <c r="S60" s="30">
        <v>2.1</v>
      </c>
      <c r="T60" s="31"/>
      <c r="U60" s="56">
        <v>24</v>
      </c>
      <c r="V60" s="56">
        <v>10</v>
      </c>
      <c r="W60" s="56">
        <v>32</v>
      </c>
      <c r="X60" s="33">
        <f t="shared" si="39"/>
        <v>7.65</v>
      </c>
      <c r="Y60" s="31"/>
      <c r="Z60" s="58"/>
      <c r="AA60" s="31"/>
      <c r="AB60" s="133">
        <f t="shared" si="40"/>
        <v>30</v>
      </c>
      <c r="AC60" s="61">
        <v>15</v>
      </c>
      <c r="AD60" s="62">
        <v>20</v>
      </c>
      <c r="AE60" s="31"/>
      <c r="AF60" s="134">
        <v>5901508813299</v>
      </c>
      <c r="AG60" s="31"/>
      <c r="AH60" s="135">
        <v>590150880329</v>
      </c>
      <c r="AI60" s="135">
        <v>590150881334</v>
      </c>
    </row>
    <row r="61" spans="1:35" x14ac:dyDescent="0.2">
      <c r="A61" s="149">
        <v>25</v>
      </c>
      <c r="B61" s="174">
        <v>10432030007</v>
      </c>
      <c r="C61" s="43"/>
      <c r="D61" s="44" t="s">
        <v>40</v>
      </c>
      <c r="E61" s="142" t="s">
        <v>62</v>
      </c>
      <c r="F61" s="45" t="s">
        <v>65</v>
      </c>
      <c r="G61" s="46">
        <v>90</v>
      </c>
      <c r="H61" s="47" t="s">
        <v>0</v>
      </c>
      <c r="I61" s="48">
        <v>3.32E-2</v>
      </c>
      <c r="J61" s="49">
        <v>0.79</v>
      </c>
      <c r="K61" s="24"/>
      <c r="L61" s="16">
        <v>300</v>
      </c>
      <c r="M61" s="26">
        <f t="shared" si="36"/>
        <v>237</v>
      </c>
      <c r="N61" s="27">
        <v>10.8</v>
      </c>
      <c r="O61" s="24"/>
      <c r="P61" s="28">
        <v>9000</v>
      </c>
      <c r="Q61" s="67">
        <f t="shared" si="37"/>
        <v>7110</v>
      </c>
      <c r="R61" s="27">
        <f t="shared" si="38"/>
        <v>344</v>
      </c>
      <c r="S61" s="30">
        <v>2.1</v>
      </c>
      <c r="T61" s="31"/>
      <c r="U61" s="32">
        <v>24</v>
      </c>
      <c r="V61" s="32">
        <v>10</v>
      </c>
      <c r="W61" s="32">
        <v>32</v>
      </c>
      <c r="X61" s="57">
        <f t="shared" si="39"/>
        <v>7.65</v>
      </c>
      <c r="Y61" s="31"/>
      <c r="Z61" s="34"/>
      <c r="AA61" s="31"/>
      <c r="AB61" s="76">
        <f t="shared" si="40"/>
        <v>30</v>
      </c>
      <c r="AC61" s="36">
        <v>15</v>
      </c>
      <c r="AD61" s="37">
        <v>20</v>
      </c>
      <c r="AE61" s="31"/>
      <c r="AF61" s="77">
        <v>5901508811325</v>
      </c>
      <c r="AG61" s="31"/>
      <c r="AH61" s="78">
        <v>590150880132</v>
      </c>
      <c r="AI61" s="78">
        <v>590150881302</v>
      </c>
    </row>
    <row r="62" spans="1:35" x14ac:dyDescent="0.2">
      <c r="A62" s="149">
        <v>25</v>
      </c>
      <c r="B62" s="178">
        <v>10432030008</v>
      </c>
      <c r="C62" s="17"/>
      <c r="D62" s="18" t="s">
        <v>40</v>
      </c>
      <c r="E62" s="143" t="s">
        <v>63</v>
      </c>
      <c r="F62" s="15" t="s">
        <v>65</v>
      </c>
      <c r="G62" s="20">
        <v>90</v>
      </c>
      <c r="H62" s="21" t="s">
        <v>0</v>
      </c>
      <c r="I62" s="22">
        <v>3.32E-2</v>
      </c>
      <c r="J62" s="23">
        <v>0.79</v>
      </c>
      <c r="K62" s="24"/>
      <c r="L62" s="50">
        <v>300</v>
      </c>
      <c r="M62" s="51">
        <f t="shared" si="36"/>
        <v>237</v>
      </c>
      <c r="N62" s="52">
        <v>9</v>
      </c>
      <c r="O62" s="24"/>
      <c r="P62" s="59">
        <v>9000</v>
      </c>
      <c r="Q62" s="54">
        <f t="shared" si="37"/>
        <v>7110</v>
      </c>
      <c r="R62" s="52">
        <f t="shared" si="38"/>
        <v>290</v>
      </c>
      <c r="S62" s="30">
        <v>2.1</v>
      </c>
      <c r="T62" s="31"/>
      <c r="U62" s="56">
        <v>24</v>
      </c>
      <c r="V62" s="56">
        <v>10</v>
      </c>
      <c r="W62" s="56">
        <v>32</v>
      </c>
      <c r="X62" s="33">
        <f t="shared" si="39"/>
        <v>7.65</v>
      </c>
      <c r="Y62" s="31"/>
      <c r="Z62" s="58"/>
      <c r="AA62" s="31"/>
      <c r="AB62" s="133">
        <f t="shared" si="40"/>
        <v>30</v>
      </c>
      <c r="AC62" s="61">
        <v>15</v>
      </c>
      <c r="AD62" s="62">
        <v>20</v>
      </c>
      <c r="AE62" s="31"/>
      <c r="AF62" s="134">
        <v>5901508811301</v>
      </c>
      <c r="AG62" s="31"/>
      <c r="AH62" s="135">
        <v>590150880130</v>
      </c>
      <c r="AI62" s="135">
        <v>590150881299</v>
      </c>
    </row>
    <row r="63" spans="1:35" x14ac:dyDescent="0.2">
      <c r="A63" s="149">
        <v>25</v>
      </c>
      <c r="B63" s="174">
        <v>10432030009</v>
      </c>
      <c r="C63" s="43"/>
      <c r="D63" s="44" t="s">
        <v>40</v>
      </c>
      <c r="E63" s="144" t="s">
        <v>64</v>
      </c>
      <c r="F63" s="45" t="s">
        <v>65</v>
      </c>
      <c r="G63" s="46">
        <v>90</v>
      </c>
      <c r="H63" s="47" t="s">
        <v>0</v>
      </c>
      <c r="I63" s="48">
        <v>3.32E-2</v>
      </c>
      <c r="J63" s="49">
        <v>0.79</v>
      </c>
      <c r="K63" s="24"/>
      <c r="L63" s="16">
        <v>300</v>
      </c>
      <c r="M63" s="26">
        <f t="shared" si="36"/>
        <v>237</v>
      </c>
      <c r="N63" s="27">
        <v>10.8</v>
      </c>
      <c r="O63" s="24"/>
      <c r="P63" s="28">
        <v>9000</v>
      </c>
      <c r="Q63" s="67">
        <f t="shared" si="37"/>
        <v>7110</v>
      </c>
      <c r="R63" s="27">
        <f t="shared" si="38"/>
        <v>344</v>
      </c>
      <c r="S63" s="30">
        <v>2.1</v>
      </c>
      <c r="T63" s="31"/>
      <c r="U63" s="32">
        <v>24</v>
      </c>
      <c r="V63" s="32">
        <v>10</v>
      </c>
      <c r="W63" s="32">
        <v>32</v>
      </c>
      <c r="X63" s="57">
        <f t="shared" si="39"/>
        <v>7.65</v>
      </c>
      <c r="Y63" s="31"/>
      <c r="Z63" s="34"/>
      <c r="AA63" s="31"/>
      <c r="AB63" s="76">
        <f t="shared" si="40"/>
        <v>30</v>
      </c>
      <c r="AC63" s="36">
        <v>15</v>
      </c>
      <c r="AD63" s="37">
        <v>20</v>
      </c>
      <c r="AE63" s="31"/>
      <c r="AF63" s="77">
        <v>5901508811295</v>
      </c>
      <c r="AG63" s="31"/>
      <c r="AH63" s="78">
        <v>590150880129</v>
      </c>
      <c r="AI63" s="78">
        <v>590150881300</v>
      </c>
    </row>
    <row r="64" spans="1:35" ht="5.85" customHeight="1" x14ac:dyDescent="0.2">
      <c r="A64" s="146"/>
      <c r="B64" s="179"/>
      <c r="I64" s="81"/>
      <c r="AH64" s="84"/>
      <c r="AI64" s="84"/>
    </row>
    <row r="65" spans="1:35" x14ac:dyDescent="0.2">
      <c r="A65" s="149">
        <v>26</v>
      </c>
      <c r="B65" s="178">
        <v>10832030003</v>
      </c>
      <c r="C65" s="17"/>
      <c r="D65" s="18" t="s">
        <v>42</v>
      </c>
      <c r="E65" s="138" t="s">
        <v>58</v>
      </c>
      <c r="F65" s="15" t="s">
        <v>65</v>
      </c>
      <c r="G65" s="20">
        <v>90</v>
      </c>
      <c r="H65" s="21" t="s">
        <v>0</v>
      </c>
      <c r="I65" s="22">
        <v>5.1499999999999997E-2</v>
      </c>
      <c r="J65" s="23">
        <v>1.1399999999999999</v>
      </c>
      <c r="K65" s="24"/>
      <c r="L65" s="66">
        <v>150</v>
      </c>
      <c r="M65" s="26">
        <f t="shared" ref="M65:M71" si="41">J65*L65</f>
        <v>170.99999999999997</v>
      </c>
      <c r="N65" s="27">
        <v>8.0500000000000007</v>
      </c>
      <c r="O65" s="24"/>
      <c r="P65" s="28">
        <v>5400</v>
      </c>
      <c r="Q65" s="67">
        <f t="shared" ref="Q65:Q71" si="42">J65*P65</f>
        <v>6155.9999999999991</v>
      </c>
      <c r="R65" s="27">
        <f t="shared" ref="R65:R71" si="43">N65*AB65+AD65</f>
        <v>309.8</v>
      </c>
      <c r="S65" s="30">
        <v>2.11</v>
      </c>
      <c r="T65" s="31"/>
      <c r="U65" s="32">
        <v>30.5</v>
      </c>
      <c r="V65" s="32">
        <v>17</v>
      </c>
      <c r="W65" s="32">
        <v>34</v>
      </c>
      <c r="X65" s="33">
        <f t="shared" ref="X65:X71" si="44">_xlfn.FLOOR.MATH((U65*V65*W65)/1000,0.05,0)</f>
        <v>17.600000000000001</v>
      </c>
      <c r="Y65" s="31"/>
      <c r="Z65" s="34"/>
      <c r="AA65" s="31"/>
      <c r="AB65" s="35">
        <f t="shared" ref="AB65:AB71" si="45">P65/L65</f>
        <v>36</v>
      </c>
      <c r="AC65" s="36">
        <v>15</v>
      </c>
      <c r="AD65" s="37">
        <v>20</v>
      </c>
      <c r="AE65" s="31"/>
      <c r="AF65" s="35">
        <v>5901508811547</v>
      </c>
      <c r="AG65" s="31"/>
      <c r="AH65" s="69">
        <v>590150880154</v>
      </c>
      <c r="AI65" s="70">
        <v>590150880344</v>
      </c>
    </row>
    <row r="66" spans="1:35" x14ac:dyDescent="0.2">
      <c r="A66" s="149">
        <v>26</v>
      </c>
      <c r="B66" s="174">
        <v>10832030004</v>
      </c>
      <c r="C66" s="43"/>
      <c r="D66" s="44" t="s">
        <v>42</v>
      </c>
      <c r="E66" s="139" t="s">
        <v>59</v>
      </c>
      <c r="F66" s="45" t="s">
        <v>65</v>
      </c>
      <c r="G66" s="46">
        <v>90</v>
      </c>
      <c r="H66" s="47" t="s">
        <v>0</v>
      </c>
      <c r="I66" s="48">
        <v>5.1499999999999997E-2</v>
      </c>
      <c r="J66" s="49">
        <v>1.1399999999999999</v>
      </c>
      <c r="K66" s="24"/>
      <c r="L66" s="50">
        <v>150</v>
      </c>
      <c r="M66" s="51">
        <f t="shared" si="41"/>
        <v>170.99999999999997</v>
      </c>
      <c r="N66" s="52">
        <v>8.0500000000000007</v>
      </c>
      <c r="O66" s="24"/>
      <c r="P66" s="59">
        <v>5400</v>
      </c>
      <c r="Q66" s="54">
        <f t="shared" si="42"/>
        <v>6155.9999999999991</v>
      </c>
      <c r="R66" s="52">
        <f t="shared" si="43"/>
        <v>309.8</v>
      </c>
      <c r="S66" s="30">
        <v>2.11</v>
      </c>
      <c r="T66" s="31"/>
      <c r="U66" s="56">
        <v>30.5</v>
      </c>
      <c r="V66" s="56">
        <v>17</v>
      </c>
      <c r="W66" s="56">
        <v>34</v>
      </c>
      <c r="X66" s="57">
        <f t="shared" si="44"/>
        <v>17.600000000000001</v>
      </c>
      <c r="Y66" s="31"/>
      <c r="Z66" s="58"/>
      <c r="AA66" s="31"/>
      <c r="AB66" s="133">
        <f t="shared" si="45"/>
        <v>36</v>
      </c>
      <c r="AC66" s="61">
        <v>15</v>
      </c>
      <c r="AD66" s="62">
        <v>20</v>
      </c>
      <c r="AE66" s="31"/>
      <c r="AF66" s="134">
        <v>5901508811554</v>
      </c>
      <c r="AG66" s="31"/>
      <c r="AH66" s="135">
        <v>590150880155</v>
      </c>
      <c r="AI66" s="136">
        <v>590150880345</v>
      </c>
    </row>
    <row r="67" spans="1:35" x14ac:dyDescent="0.2">
      <c r="A67" s="149">
        <v>26</v>
      </c>
      <c r="B67" s="178">
        <v>10832030005</v>
      </c>
      <c r="C67" s="17"/>
      <c r="D67" s="18" t="s">
        <v>42</v>
      </c>
      <c r="E67" s="140" t="s">
        <v>60</v>
      </c>
      <c r="F67" s="15" t="s">
        <v>65</v>
      </c>
      <c r="G67" s="20">
        <v>90</v>
      </c>
      <c r="H67" s="21" t="s">
        <v>0</v>
      </c>
      <c r="I67" s="22">
        <v>5.1499999999999997E-2</v>
      </c>
      <c r="J67" s="23">
        <v>1.1399999999999999</v>
      </c>
      <c r="K67" s="24"/>
      <c r="L67" s="50">
        <v>150</v>
      </c>
      <c r="M67" s="26">
        <f t="shared" si="41"/>
        <v>170.99999999999997</v>
      </c>
      <c r="N67" s="27">
        <v>5.55</v>
      </c>
      <c r="O67" s="24"/>
      <c r="P67" s="59">
        <v>5400</v>
      </c>
      <c r="Q67" s="67">
        <f t="shared" si="42"/>
        <v>6155.9999999999991</v>
      </c>
      <c r="R67" s="27">
        <f t="shared" si="43"/>
        <v>219.79999999999998</v>
      </c>
      <c r="S67" s="30">
        <v>2.11</v>
      </c>
      <c r="T67" s="31"/>
      <c r="U67" s="32">
        <v>30.5</v>
      </c>
      <c r="V67" s="32">
        <v>17</v>
      </c>
      <c r="W67" s="32">
        <v>34</v>
      </c>
      <c r="X67" s="33">
        <f t="shared" si="44"/>
        <v>17.600000000000001</v>
      </c>
      <c r="Y67" s="31"/>
      <c r="Z67" s="34"/>
      <c r="AA67" s="31"/>
      <c r="AB67" s="76">
        <f t="shared" si="45"/>
        <v>36</v>
      </c>
      <c r="AC67" s="36">
        <v>15</v>
      </c>
      <c r="AD67" s="37">
        <v>20</v>
      </c>
      <c r="AE67" s="31"/>
      <c r="AF67" s="77">
        <v>5901508811189</v>
      </c>
      <c r="AG67" s="31"/>
      <c r="AH67" s="78">
        <v>5901508801180</v>
      </c>
      <c r="AI67" s="79">
        <v>590150880346</v>
      </c>
    </row>
    <row r="68" spans="1:35" x14ac:dyDescent="0.2">
      <c r="A68" s="149">
        <v>26</v>
      </c>
      <c r="B68" s="174">
        <v>10832030006</v>
      </c>
      <c r="C68" s="43"/>
      <c r="D68" s="44" t="s">
        <v>42</v>
      </c>
      <c r="E68" s="141" t="s">
        <v>61</v>
      </c>
      <c r="F68" s="45" t="s">
        <v>65</v>
      </c>
      <c r="G68" s="46">
        <v>90</v>
      </c>
      <c r="H68" s="47" t="s">
        <v>0</v>
      </c>
      <c r="I68" s="48">
        <v>5.1499999999999997E-2</v>
      </c>
      <c r="J68" s="49">
        <v>1.1399999999999999</v>
      </c>
      <c r="K68" s="24"/>
      <c r="L68" s="50">
        <v>150</v>
      </c>
      <c r="M68" s="51">
        <f t="shared" si="41"/>
        <v>170.99999999999997</v>
      </c>
      <c r="N68" s="52">
        <v>5.55</v>
      </c>
      <c r="O68" s="24"/>
      <c r="P68" s="59">
        <v>5400</v>
      </c>
      <c r="Q68" s="54">
        <f t="shared" si="42"/>
        <v>6155.9999999999991</v>
      </c>
      <c r="R68" s="52">
        <f t="shared" si="43"/>
        <v>219.79999999999998</v>
      </c>
      <c r="S68" s="55">
        <v>2.11</v>
      </c>
      <c r="T68" s="31"/>
      <c r="U68" s="56">
        <v>30.5</v>
      </c>
      <c r="V68" s="56">
        <v>17</v>
      </c>
      <c r="W68" s="56">
        <v>34</v>
      </c>
      <c r="X68" s="57">
        <f t="shared" si="44"/>
        <v>17.600000000000001</v>
      </c>
      <c r="Y68" s="31"/>
      <c r="Z68" s="58"/>
      <c r="AA68" s="31"/>
      <c r="AB68" s="133">
        <f t="shared" si="45"/>
        <v>36</v>
      </c>
      <c r="AC68" s="61">
        <v>15</v>
      </c>
      <c r="AD68" s="62">
        <v>20</v>
      </c>
      <c r="AE68" s="31"/>
      <c r="AF68" s="134">
        <v>5901508812643</v>
      </c>
      <c r="AG68" s="31"/>
      <c r="AH68" s="135">
        <v>590150880264</v>
      </c>
      <c r="AI68" s="136">
        <v>590150880347</v>
      </c>
    </row>
    <row r="69" spans="1:35" x14ac:dyDescent="0.2">
      <c r="A69" s="149">
        <v>26</v>
      </c>
      <c r="B69" s="178">
        <v>10832030007</v>
      </c>
      <c r="C69" s="17"/>
      <c r="D69" s="18" t="s">
        <v>42</v>
      </c>
      <c r="E69" s="142" t="s">
        <v>62</v>
      </c>
      <c r="F69" s="15" t="s">
        <v>65</v>
      </c>
      <c r="G69" s="20">
        <v>90</v>
      </c>
      <c r="H69" s="21" t="s">
        <v>0</v>
      </c>
      <c r="I69" s="22">
        <v>5.1499999999999997E-2</v>
      </c>
      <c r="J69" s="23">
        <v>1.1399999999999999</v>
      </c>
      <c r="K69" s="24"/>
      <c r="L69" s="66">
        <v>150</v>
      </c>
      <c r="M69" s="26">
        <f t="shared" si="41"/>
        <v>170.99999999999997</v>
      </c>
      <c r="N69" s="27">
        <v>8.0500000000000007</v>
      </c>
      <c r="O69" s="24"/>
      <c r="P69" s="28">
        <v>5400</v>
      </c>
      <c r="Q69" s="67">
        <f t="shared" si="42"/>
        <v>6155.9999999999991</v>
      </c>
      <c r="R69" s="27">
        <f t="shared" si="43"/>
        <v>309.8</v>
      </c>
      <c r="S69" s="30">
        <v>2.11</v>
      </c>
      <c r="T69" s="31"/>
      <c r="U69" s="32">
        <v>30.5</v>
      </c>
      <c r="V69" s="32">
        <v>17</v>
      </c>
      <c r="W69" s="32">
        <v>34</v>
      </c>
      <c r="X69" s="33">
        <f t="shared" si="44"/>
        <v>17.600000000000001</v>
      </c>
      <c r="Y69" s="31"/>
      <c r="Z69" s="34"/>
      <c r="AA69" s="31"/>
      <c r="AB69" s="76">
        <f t="shared" si="45"/>
        <v>36</v>
      </c>
      <c r="AC69" s="36">
        <v>15</v>
      </c>
      <c r="AD69" s="37">
        <v>20</v>
      </c>
      <c r="AE69" s="31"/>
      <c r="AF69" s="77">
        <v>5901508811561</v>
      </c>
      <c r="AG69" s="31"/>
      <c r="AH69" s="78">
        <v>590150880156</v>
      </c>
      <c r="AI69" s="79">
        <v>590150880348</v>
      </c>
    </row>
    <row r="70" spans="1:35" x14ac:dyDescent="0.2">
      <c r="A70" s="149">
        <v>26</v>
      </c>
      <c r="B70" s="174">
        <v>10832030008</v>
      </c>
      <c r="C70" s="43"/>
      <c r="D70" s="44" t="s">
        <v>42</v>
      </c>
      <c r="E70" s="143" t="s">
        <v>63</v>
      </c>
      <c r="F70" s="45" t="s">
        <v>65</v>
      </c>
      <c r="G70" s="46">
        <v>90</v>
      </c>
      <c r="H70" s="47" t="s">
        <v>0</v>
      </c>
      <c r="I70" s="48">
        <v>5.1499999999999997E-2</v>
      </c>
      <c r="J70" s="49">
        <v>1.1399999999999999</v>
      </c>
      <c r="K70" s="24"/>
      <c r="L70" s="50">
        <v>150</v>
      </c>
      <c r="M70" s="51">
        <f t="shared" si="41"/>
        <v>170.99999999999997</v>
      </c>
      <c r="N70" s="52">
        <v>8.0500000000000007</v>
      </c>
      <c r="O70" s="24"/>
      <c r="P70" s="59">
        <v>5400</v>
      </c>
      <c r="Q70" s="54">
        <f t="shared" si="42"/>
        <v>6155.9999999999991</v>
      </c>
      <c r="R70" s="52">
        <f t="shared" si="43"/>
        <v>309.8</v>
      </c>
      <c r="S70" s="30">
        <v>2.11</v>
      </c>
      <c r="T70" s="31"/>
      <c r="U70" s="56">
        <v>30.5</v>
      </c>
      <c r="V70" s="56">
        <v>17</v>
      </c>
      <c r="W70" s="56">
        <v>34</v>
      </c>
      <c r="X70" s="57">
        <f t="shared" si="44"/>
        <v>17.600000000000001</v>
      </c>
      <c r="Y70" s="31"/>
      <c r="Z70" s="58"/>
      <c r="AA70" s="31"/>
      <c r="AB70" s="133">
        <f t="shared" si="45"/>
        <v>36</v>
      </c>
      <c r="AC70" s="61">
        <v>15</v>
      </c>
      <c r="AD70" s="62">
        <v>20</v>
      </c>
      <c r="AE70" s="31"/>
      <c r="AF70" s="134">
        <v>5901508811578</v>
      </c>
      <c r="AG70" s="31"/>
      <c r="AH70" s="135">
        <v>590150880157</v>
      </c>
      <c r="AI70" s="136">
        <v>590150880349</v>
      </c>
    </row>
    <row r="71" spans="1:35" x14ac:dyDescent="0.2">
      <c r="A71" s="149">
        <v>26</v>
      </c>
      <c r="B71" s="178">
        <v>10832030009</v>
      </c>
      <c r="C71" s="17"/>
      <c r="D71" s="18" t="s">
        <v>42</v>
      </c>
      <c r="E71" s="144" t="s">
        <v>64</v>
      </c>
      <c r="F71" s="15" t="s">
        <v>65</v>
      </c>
      <c r="G71" s="20">
        <v>90</v>
      </c>
      <c r="H71" s="21" t="s">
        <v>0</v>
      </c>
      <c r="I71" s="22">
        <v>5.1499999999999997E-2</v>
      </c>
      <c r="J71" s="23">
        <v>1.1399999999999999</v>
      </c>
      <c r="K71" s="24"/>
      <c r="L71" s="66">
        <v>150</v>
      </c>
      <c r="M71" s="26">
        <f t="shared" si="41"/>
        <v>170.99999999999997</v>
      </c>
      <c r="N71" s="27">
        <v>8.0500000000000007</v>
      </c>
      <c r="O71" s="24"/>
      <c r="P71" s="28">
        <v>5400</v>
      </c>
      <c r="Q71" s="67">
        <f t="shared" si="42"/>
        <v>6155.9999999999991</v>
      </c>
      <c r="R71" s="27">
        <f t="shared" si="43"/>
        <v>309.8</v>
      </c>
      <c r="S71" s="30">
        <v>2.11</v>
      </c>
      <c r="T71" s="31"/>
      <c r="U71" s="32">
        <v>30.5</v>
      </c>
      <c r="V71" s="32">
        <v>17</v>
      </c>
      <c r="W71" s="32">
        <v>34</v>
      </c>
      <c r="X71" s="33">
        <f t="shared" si="44"/>
        <v>17.600000000000001</v>
      </c>
      <c r="Y71" s="31"/>
      <c r="Z71" s="34"/>
      <c r="AA71" s="31"/>
      <c r="AB71" s="76">
        <f t="shared" si="45"/>
        <v>36</v>
      </c>
      <c r="AC71" s="36">
        <v>15</v>
      </c>
      <c r="AD71" s="37">
        <v>20</v>
      </c>
      <c r="AE71" s="31"/>
      <c r="AF71" s="77">
        <v>5901508811585</v>
      </c>
      <c r="AG71" s="31"/>
      <c r="AH71" s="78">
        <v>590150880158</v>
      </c>
      <c r="AI71" s="79">
        <v>590150880315</v>
      </c>
    </row>
    <row r="72" spans="1:35" ht="5.85" customHeight="1" x14ac:dyDescent="0.2">
      <c r="A72" s="146"/>
      <c r="B72" s="179"/>
      <c r="I72" s="81"/>
      <c r="AH72" s="84"/>
      <c r="AI72" s="84"/>
    </row>
    <row r="73" spans="1:35" x14ac:dyDescent="0.2">
      <c r="A73" s="149">
        <v>27</v>
      </c>
      <c r="B73" s="174">
        <v>11032030003</v>
      </c>
      <c r="C73" s="43"/>
      <c r="D73" s="44" t="s">
        <v>43</v>
      </c>
      <c r="E73" s="138" t="s">
        <v>58</v>
      </c>
      <c r="F73" s="45" t="s">
        <v>65</v>
      </c>
      <c r="G73" s="46">
        <v>90</v>
      </c>
      <c r="H73" s="47" t="s">
        <v>0</v>
      </c>
      <c r="I73" s="48">
        <v>5.9799999999999999E-2</v>
      </c>
      <c r="J73" s="49">
        <v>1.28</v>
      </c>
      <c r="K73" s="24"/>
      <c r="L73" s="50">
        <v>100</v>
      </c>
      <c r="M73" s="51">
        <f t="shared" ref="M73:M79" si="46">J73*L73</f>
        <v>128</v>
      </c>
      <c r="N73" s="52">
        <v>6.43</v>
      </c>
      <c r="O73" s="24"/>
      <c r="P73" s="59">
        <v>4200</v>
      </c>
      <c r="Q73" s="54">
        <f t="shared" ref="Q73:Q79" si="47">J73*P73</f>
        <v>5376</v>
      </c>
      <c r="R73" s="52">
        <f t="shared" ref="R73:R79" si="48">N73*AB73+AD73</f>
        <v>290.06</v>
      </c>
      <c r="S73" s="55">
        <v>2.1</v>
      </c>
      <c r="T73" s="31"/>
      <c r="U73" s="56">
        <v>30.5</v>
      </c>
      <c r="V73" s="56">
        <v>17</v>
      </c>
      <c r="W73" s="56">
        <v>42.5</v>
      </c>
      <c r="X73" s="57">
        <f t="shared" ref="X73:X79" si="49">_xlfn.FLOOR.MATH((U73*V73*W73)/1000,0.05,0)</f>
        <v>22</v>
      </c>
      <c r="Y73" s="31"/>
      <c r="Z73" s="58"/>
      <c r="AA73" s="31"/>
      <c r="AB73" s="133">
        <f t="shared" ref="AB73:AB79" si="50">P73/L73</f>
        <v>42</v>
      </c>
      <c r="AC73" s="61">
        <v>15</v>
      </c>
      <c r="AD73" s="62">
        <v>20</v>
      </c>
      <c r="AE73" s="31"/>
      <c r="AF73" s="71">
        <v>5901508811592</v>
      </c>
      <c r="AG73" s="31"/>
      <c r="AH73" s="72">
        <v>590150880159</v>
      </c>
      <c r="AI73" s="73">
        <v>590150881303</v>
      </c>
    </row>
    <row r="74" spans="1:35" x14ac:dyDescent="0.2">
      <c r="A74" s="149">
        <v>27</v>
      </c>
      <c r="B74" s="178">
        <v>11032030004</v>
      </c>
      <c r="C74" s="17"/>
      <c r="D74" s="18" t="s">
        <v>43</v>
      </c>
      <c r="E74" s="139" t="s">
        <v>59</v>
      </c>
      <c r="F74" s="15" t="s">
        <v>65</v>
      </c>
      <c r="G74" s="20">
        <v>90</v>
      </c>
      <c r="H74" s="21" t="s">
        <v>0</v>
      </c>
      <c r="I74" s="22">
        <v>5.9799999999999999E-2</v>
      </c>
      <c r="J74" s="23">
        <v>1.28</v>
      </c>
      <c r="K74" s="24"/>
      <c r="L74" s="66">
        <v>150</v>
      </c>
      <c r="M74" s="26">
        <f t="shared" si="46"/>
        <v>192</v>
      </c>
      <c r="N74" s="27">
        <v>6.43</v>
      </c>
      <c r="O74" s="24"/>
      <c r="P74" s="28">
        <v>5400</v>
      </c>
      <c r="Q74" s="67">
        <f t="shared" si="47"/>
        <v>6912</v>
      </c>
      <c r="R74" s="27">
        <f t="shared" si="48"/>
        <v>251.48</v>
      </c>
      <c r="S74" s="30">
        <v>2.11</v>
      </c>
      <c r="T74" s="31"/>
      <c r="U74" s="32">
        <v>30.5</v>
      </c>
      <c r="V74" s="32">
        <v>17</v>
      </c>
      <c r="W74" s="32">
        <v>42.5</v>
      </c>
      <c r="X74" s="33">
        <f t="shared" si="49"/>
        <v>22</v>
      </c>
      <c r="Y74" s="31"/>
      <c r="Z74" s="34"/>
      <c r="AA74" s="31"/>
      <c r="AB74" s="76">
        <f t="shared" si="50"/>
        <v>36</v>
      </c>
      <c r="AC74" s="36">
        <v>15</v>
      </c>
      <c r="AD74" s="37">
        <v>20</v>
      </c>
      <c r="AE74" s="31"/>
      <c r="AF74" s="77">
        <v>5901508811608</v>
      </c>
      <c r="AG74" s="31"/>
      <c r="AH74" s="78">
        <v>590150880160</v>
      </c>
      <c r="AI74" s="79">
        <v>590150880297</v>
      </c>
    </row>
    <row r="75" spans="1:35" x14ac:dyDescent="0.2">
      <c r="A75" s="149">
        <v>27</v>
      </c>
      <c r="B75" s="174">
        <v>11032030005</v>
      </c>
      <c r="C75" s="43"/>
      <c r="D75" s="44" t="s">
        <v>43</v>
      </c>
      <c r="E75" s="140" t="s">
        <v>60</v>
      </c>
      <c r="F75" s="45" t="s">
        <v>65</v>
      </c>
      <c r="G75" s="46">
        <v>90</v>
      </c>
      <c r="H75" s="47" t="s">
        <v>0</v>
      </c>
      <c r="I75" s="48">
        <v>5.9799999999999999E-2</v>
      </c>
      <c r="J75" s="49">
        <v>1.28</v>
      </c>
      <c r="K75" s="24"/>
      <c r="L75" s="50">
        <v>150</v>
      </c>
      <c r="M75" s="51">
        <f t="shared" si="46"/>
        <v>192</v>
      </c>
      <c r="N75" s="52">
        <v>6.43</v>
      </c>
      <c r="O75" s="24"/>
      <c r="P75" s="28">
        <v>5400</v>
      </c>
      <c r="Q75" s="54">
        <f t="shared" si="47"/>
        <v>6912</v>
      </c>
      <c r="R75" s="52">
        <f t="shared" si="48"/>
        <v>251.48</v>
      </c>
      <c r="S75" s="30">
        <v>2.11</v>
      </c>
      <c r="T75" s="31"/>
      <c r="U75" s="56">
        <v>30.5</v>
      </c>
      <c r="V75" s="56">
        <v>17</v>
      </c>
      <c r="W75" s="56">
        <v>42.5</v>
      </c>
      <c r="X75" s="57">
        <f t="shared" si="49"/>
        <v>22</v>
      </c>
      <c r="Y75" s="31"/>
      <c r="Z75" s="58"/>
      <c r="AA75" s="31"/>
      <c r="AB75" s="133">
        <f t="shared" si="50"/>
        <v>36</v>
      </c>
      <c r="AC75" s="61">
        <v>15</v>
      </c>
      <c r="AD75" s="62">
        <v>20</v>
      </c>
      <c r="AE75" s="31"/>
      <c r="AF75" s="134">
        <v>5901508811615</v>
      </c>
      <c r="AG75" s="31"/>
      <c r="AH75" s="135">
        <v>590150880161</v>
      </c>
      <c r="AI75" s="136">
        <v>590150880298</v>
      </c>
    </row>
    <row r="76" spans="1:35" x14ac:dyDescent="0.2">
      <c r="A76" s="149">
        <v>27</v>
      </c>
      <c r="B76" s="178">
        <v>11032030006</v>
      </c>
      <c r="C76" s="17"/>
      <c r="D76" s="18" t="s">
        <v>43</v>
      </c>
      <c r="E76" s="141" t="s">
        <v>61</v>
      </c>
      <c r="F76" s="15" t="s">
        <v>65</v>
      </c>
      <c r="G76" s="20">
        <v>90</v>
      </c>
      <c r="H76" s="21" t="s">
        <v>0</v>
      </c>
      <c r="I76" s="22">
        <v>5.9799999999999999E-2</v>
      </c>
      <c r="J76" s="23">
        <v>1.28</v>
      </c>
      <c r="K76" s="24"/>
      <c r="L76" s="66">
        <v>100</v>
      </c>
      <c r="M76" s="26">
        <f t="shared" si="46"/>
        <v>128</v>
      </c>
      <c r="N76" s="27">
        <v>6.43</v>
      </c>
      <c r="O76" s="24"/>
      <c r="P76" s="28">
        <v>3000</v>
      </c>
      <c r="Q76" s="67">
        <f t="shared" si="47"/>
        <v>3840</v>
      </c>
      <c r="R76" s="27">
        <f t="shared" si="48"/>
        <v>212.89999999999998</v>
      </c>
      <c r="S76" s="30">
        <v>1.99</v>
      </c>
      <c r="T76" s="31"/>
      <c r="U76" s="32">
        <v>30.5</v>
      </c>
      <c r="V76" s="32">
        <v>17</v>
      </c>
      <c r="W76" s="32">
        <v>42.5</v>
      </c>
      <c r="X76" s="33">
        <f t="shared" si="49"/>
        <v>22</v>
      </c>
      <c r="Y76" s="31"/>
      <c r="Z76" s="34"/>
      <c r="AA76" s="31"/>
      <c r="AB76" s="76">
        <f t="shared" si="50"/>
        <v>30</v>
      </c>
      <c r="AC76" s="36">
        <v>15</v>
      </c>
      <c r="AD76" s="37">
        <v>20</v>
      </c>
      <c r="AE76" s="31"/>
      <c r="AF76" s="77">
        <v>5901508812582</v>
      </c>
      <c r="AG76" s="31"/>
      <c r="AH76" s="78">
        <v>590150880258</v>
      </c>
      <c r="AI76" s="79">
        <v>590150880207</v>
      </c>
    </row>
    <row r="77" spans="1:35" x14ac:dyDescent="0.2">
      <c r="A77" s="149">
        <v>27</v>
      </c>
      <c r="B77" s="174">
        <v>11032030007</v>
      </c>
      <c r="C77" s="43"/>
      <c r="D77" s="44" t="s">
        <v>43</v>
      </c>
      <c r="E77" s="142" t="s">
        <v>62</v>
      </c>
      <c r="F77" s="45" t="s">
        <v>65</v>
      </c>
      <c r="G77" s="46">
        <v>90</v>
      </c>
      <c r="H77" s="47" t="s">
        <v>0</v>
      </c>
      <c r="I77" s="48">
        <v>5.9799999999999999E-2</v>
      </c>
      <c r="J77" s="49">
        <v>1.28</v>
      </c>
      <c r="K77" s="24"/>
      <c r="L77" s="50">
        <v>150</v>
      </c>
      <c r="M77" s="51">
        <f t="shared" si="46"/>
        <v>192</v>
      </c>
      <c r="N77" s="52">
        <v>6.43</v>
      </c>
      <c r="O77" s="24"/>
      <c r="P77" s="59">
        <v>5400</v>
      </c>
      <c r="Q77" s="54">
        <f t="shared" si="47"/>
        <v>6912</v>
      </c>
      <c r="R77" s="52">
        <f t="shared" si="48"/>
        <v>251.48</v>
      </c>
      <c r="S77" s="55">
        <v>2.11</v>
      </c>
      <c r="T77" s="31"/>
      <c r="U77" s="56">
        <v>30.5</v>
      </c>
      <c r="V77" s="56">
        <v>17</v>
      </c>
      <c r="W77" s="56">
        <v>42.5</v>
      </c>
      <c r="X77" s="57">
        <f t="shared" si="49"/>
        <v>22</v>
      </c>
      <c r="Y77" s="31"/>
      <c r="Z77" s="58"/>
      <c r="AA77" s="31"/>
      <c r="AB77" s="133">
        <f t="shared" si="50"/>
        <v>36</v>
      </c>
      <c r="AC77" s="61">
        <v>15</v>
      </c>
      <c r="AD77" s="62">
        <v>20</v>
      </c>
      <c r="AE77" s="31"/>
      <c r="AF77" s="134">
        <v>5901508811622</v>
      </c>
      <c r="AG77" s="31"/>
      <c r="AH77" s="135">
        <v>590150880162</v>
      </c>
      <c r="AI77" s="136">
        <v>590150880299</v>
      </c>
    </row>
    <row r="78" spans="1:35" x14ac:dyDescent="0.2">
      <c r="A78" s="149">
        <v>27</v>
      </c>
      <c r="B78" s="178">
        <v>11032030008</v>
      </c>
      <c r="C78" s="17"/>
      <c r="D78" s="18" t="s">
        <v>43</v>
      </c>
      <c r="E78" s="143" t="s">
        <v>63</v>
      </c>
      <c r="F78" s="15" t="s">
        <v>65</v>
      </c>
      <c r="G78" s="20">
        <v>90</v>
      </c>
      <c r="H78" s="21" t="s">
        <v>0</v>
      </c>
      <c r="I78" s="22">
        <v>5.9799999999999999E-2</v>
      </c>
      <c r="J78" s="23">
        <v>1.28</v>
      </c>
      <c r="K78" s="24"/>
      <c r="L78" s="66">
        <v>150</v>
      </c>
      <c r="M78" s="26">
        <f t="shared" si="46"/>
        <v>192</v>
      </c>
      <c r="N78" s="27">
        <v>9.42</v>
      </c>
      <c r="O78" s="24"/>
      <c r="P78" s="28">
        <v>5400</v>
      </c>
      <c r="Q78" s="67">
        <f t="shared" si="47"/>
        <v>6912</v>
      </c>
      <c r="R78" s="27">
        <f t="shared" si="48"/>
        <v>359.12</v>
      </c>
      <c r="S78" s="30">
        <v>2.11</v>
      </c>
      <c r="T78" s="31"/>
      <c r="U78" s="32">
        <v>30.5</v>
      </c>
      <c r="V78" s="32">
        <v>17</v>
      </c>
      <c r="W78" s="32">
        <v>42.5</v>
      </c>
      <c r="X78" s="33">
        <f t="shared" si="49"/>
        <v>22</v>
      </c>
      <c r="Y78" s="31"/>
      <c r="Z78" s="34"/>
      <c r="AA78" s="31"/>
      <c r="AB78" s="76">
        <f t="shared" si="50"/>
        <v>36</v>
      </c>
      <c r="AC78" s="36">
        <v>15</v>
      </c>
      <c r="AD78" s="37">
        <v>20</v>
      </c>
      <c r="AE78" s="31"/>
      <c r="AF78" s="77">
        <v>5901508811639</v>
      </c>
      <c r="AG78" s="31"/>
      <c r="AH78" s="78">
        <v>590150880163</v>
      </c>
      <c r="AI78" s="79">
        <v>590150880300</v>
      </c>
    </row>
    <row r="79" spans="1:35" x14ac:dyDescent="0.2">
      <c r="A79" s="149">
        <v>27</v>
      </c>
      <c r="B79" s="174">
        <v>11032030009</v>
      </c>
      <c r="C79" s="43"/>
      <c r="D79" s="44" t="s">
        <v>43</v>
      </c>
      <c r="E79" s="144" t="s">
        <v>64</v>
      </c>
      <c r="F79" s="45" t="s">
        <v>65</v>
      </c>
      <c r="G79" s="46">
        <v>90</v>
      </c>
      <c r="H79" s="47" t="s">
        <v>0</v>
      </c>
      <c r="I79" s="48">
        <v>5.9799999999999999E-2</v>
      </c>
      <c r="J79" s="49">
        <v>1.28</v>
      </c>
      <c r="K79" s="24"/>
      <c r="L79" s="50">
        <v>150</v>
      </c>
      <c r="M79" s="51">
        <f t="shared" si="46"/>
        <v>192</v>
      </c>
      <c r="N79" s="52">
        <v>6.43</v>
      </c>
      <c r="O79" s="24"/>
      <c r="P79" s="28">
        <v>5400</v>
      </c>
      <c r="Q79" s="54">
        <f t="shared" si="47"/>
        <v>6912</v>
      </c>
      <c r="R79" s="52">
        <f t="shared" si="48"/>
        <v>251.48</v>
      </c>
      <c r="S79" s="30">
        <v>2.11</v>
      </c>
      <c r="T79" s="31"/>
      <c r="U79" s="56">
        <v>30.5</v>
      </c>
      <c r="V79" s="56">
        <v>17</v>
      </c>
      <c r="W79" s="56">
        <v>42.5</v>
      </c>
      <c r="X79" s="57">
        <f t="shared" si="49"/>
        <v>22</v>
      </c>
      <c r="Y79" s="31"/>
      <c r="Z79" s="58"/>
      <c r="AA79" s="31"/>
      <c r="AB79" s="71">
        <f t="shared" si="50"/>
        <v>36</v>
      </c>
      <c r="AC79" s="61">
        <v>15</v>
      </c>
      <c r="AD79" s="62">
        <v>20</v>
      </c>
      <c r="AE79" s="31"/>
      <c r="AF79" s="71">
        <v>5901508811646</v>
      </c>
      <c r="AG79" s="31"/>
      <c r="AH79" s="72">
        <v>590150880164</v>
      </c>
      <c r="AI79" s="73">
        <v>590150880301</v>
      </c>
    </row>
  </sheetData>
  <mergeCells count="5">
    <mergeCell ref="AH2:AI2"/>
    <mergeCell ref="L2:N2"/>
    <mergeCell ref="P2:S2"/>
    <mergeCell ref="U2:X2"/>
    <mergeCell ref="AB2:AD2"/>
  </mergeCells>
  <phoneticPr fontId="37" type="noConversion"/>
  <pageMargins left="0.23622047244094491" right="0.23622047244094491" top="0.74803149606299213" bottom="1.5748031496062993" header="0.31496062992125984" footer="0.31496062992125984"/>
  <pageSetup paperSize="9" orientation="landscape" r:id="rId1"/>
  <headerFooter>
    <oddHeader>&amp;L&amp;"Lato,Pogrubiony"&amp;7Ecobag Network Sp. z o.o.&amp;"Lato,Standardowy"
Przyprostynia, ul. Prandoty 150,
64-360 Zbąszyń&amp;C&amp;"Lato,Standardowy"www.&amp;"Lato,Pogrubiony"ecobagnetwork&amp;"Lato,Standardowy".eu
&amp;8Producent i drukarnia toreb papierowych&amp;R&amp;G</oddHeader>
    <oddFooter>&amp;C&amp;"Lato,Standardowy"&amp;8&amp;G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torby papierowe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2026-05-22T12:42:12Z</dcterms:modified>
</cp:coreProperties>
</file>